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3250" windowHeight="1314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Лист1!$A$108</definedName>
  </definedNames>
  <calcPr calcId="145621"/>
</workbook>
</file>

<file path=xl/calcChain.xml><?xml version="1.0" encoding="utf-8"?>
<calcChain xmlns="http://schemas.openxmlformats.org/spreadsheetml/2006/main">
  <c r="E90" i="1" l="1"/>
  <c r="D90" i="1"/>
  <c r="E19" i="1"/>
  <c r="E18" i="1" s="1"/>
  <c r="E20" i="1"/>
  <c r="E25" i="1"/>
  <c r="F22" i="1"/>
  <c r="D114" i="1"/>
  <c r="D105" i="1"/>
  <c r="E45" i="1"/>
  <c r="E39" i="1" s="1"/>
  <c r="E38" i="1" s="1"/>
  <c r="E37" i="1" s="1"/>
  <c r="E114" i="1"/>
  <c r="E113" i="1"/>
  <c r="F111" i="1"/>
  <c r="E100" i="1"/>
  <c r="E96" i="1"/>
  <c r="E94" i="1"/>
  <c r="E88" i="1"/>
  <c r="E84" i="1"/>
  <c r="E80" i="1" s="1"/>
  <c r="E79" i="1" s="1"/>
  <c r="E78" i="1" s="1"/>
  <c r="E83" i="1"/>
  <c r="E75" i="1"/>
  <c r="E73" i="1"/>
  <c r="E70" i="1"/>
  <c r="E60" i="1"/>
  <c r="E59" i="1" s="1"/>
  <c r="E48" i="1"/>
  <c r="E47" i="1" s="1"/>
  <c r="E34" i="1"/>
  <c r="E33" i="1" s="1"/>
  <c r="E32" i="1" s="1"/>
  <c r="E27" i="1"/>
  <c r="E26" i="1" s="1"/>
  <c r="D113" i="1"/>
  <c r="D100" i="1"/>
  <c r="D96" i="1"/>
  <c r="D88" i="1"/>
  <c r="D84" i="1"/>
  <c r="D80" i="1" s="1"/>
  <c r="D79" i="1" s="1"/>
  <c r="D78" i="1" s="1"/>
  <c r="D83" i="1"/>
  <c r="D75" i="1"/>
  <c r="D73" i="1"/>
  <c r="D70" i="1"/>
  <c r="D61" i="1"/>
  <c r="D60" i="1" s="1"/>
  <c r="D59" i="1" s="1"/>
  <c r="D58" i="1"/>
  <c r="D55" i="1" s="1"/>
  <c r="D54" i="1" s="1"/>
  <c r="D53" i="1" s="1"/>
  <c r="D52" i="1"/>
  <c r="D49" i="1"/>
  <c r="D48" i="1"/>
  <c r="D47" i="1" s="1"/>
  <c r="D45" i="1"/>
  <c r="D39" i="1"/>
  <c r="D38" i="1" s="1"/>
  <c r="D37" i="1" s="1"/>
  <c r="D36" i="1"/>
  <c r="D34" i="1"/>
  <c r="D33" i="1" s="1"/>
  <c r="D32" i="1" s="1"/>
  <c r="D31" i="1"/>
  <c r="D28" i="1" s="1"/>
  <c r="D27" i="1" s="1"/>
  <c r="D26" i="1" s="1"/>
  <c r="D25" i="1"/>
  <c r="D20" i="1"/>
  <c r="D19" i="1" s="1"/>
  <c r="D18" i="1" s="1"/>
  <c r="D14" i="1"/>
  <c r="D13" i="1" s="1"/>
  <c r="D10" i="1"/>
  <c r="D9" i="1" s="1"/>
  <c r="D8" i="1" s="1"/>
  <c r="D87" i="1" l="1"/>
  <c r="E69" i="1"/>
  <c r="E68" i="1" s="1"/>
  <c r="E67" i="1" s="1"/>
  <c r="D69" i="1"/>
  <c r="D68" i="1" s="1"/>
  <c r="D67" i="1" s="1"/>
  <c r="D116" i="1" l="1"/>
  <c r="F81" i="1"/>
  <c r="F80" i="1"/>
  <c r="F96" i="1"/>
  <c r="F112" i="1"/>
  <c r="F101" i="1" l="1"/>
  <c r="F21" i="1"/>
  <c r="F20" i="1" l="1"/>
  <c r="F99" i="1" l="1"/>
  <c r="F89" i="1" l="1"/>
  <c r="F90" i="1"/>
  <c r="F107" i="1"/>
  <c r="F46" i="1" l="1"/>
  <c r="F18" i="1"/>
  <c r="F19" i="1"/>
  <c r="F92" i="1"/>
  <c r="F43" i="1" l="1"/>
  <c r="F88" i="1"/>
  <c r="F77" i="1"/>
  <c r="F78" i="1" l="1"/>
  <c r="F76" i="1"/>
  <c r="F75" i="1"/>
  <c r="F74" i="1"/>
  <c r="F73" i="1"/>
  <c r="F72" i="1"/>
  <c r="F67" i="1"/>
  <c r="F65" i="1"/>
  <c r="F64" i="1"/>
  <c r="F61" i="1"/>
  <c r="F71" i="1" l="1"/>
  <c r="F60" i="1"/>
  <c r="F91" i="1" l="1"/>
  <c r="F59" i="1"/>
  <c r="F68" i="1"/>
  <c r="F114" i="1"/>
  <c r="F110" i="1"/>
  <c r="F113" i="1"/>
  <c r="F48" i="1"/>
  <c r="F47" i="1"/>
  <c r="F36" i="1"/>
  <c r="F38" i="1"/>
  <c r="F39" i="1"/>
  <c r="F28" i="1"/>
  <c r="F29" i="1"/>
  <c r="F106" i="1" l="1"/>
  <c r="F94" i="1"/>
  <c r="F49" i="1"/>
  <c r="F35" i="1"/>
  <c r="F37" i="1"/>
  <c r="F69" i="1" l="1"/>
  <c r="F70" i="1"/>
  <c r="F27" i="1"/>
  <c r="F34" i="1"/>
  <c r="F100" i="1"/>
  <c r="F25" i="1" l="1"/>
  <c r="F26" i="1"/>
  <c r="F98" i="1"/>
  <c r="F95" i="1"/>
  <c r="F42" i="1"/>
  <c r="F40" i="1" l="1"/>
  <c r="F41" i="1"/>
  <c r="F84" i="1"/>
  <c r="F85" i="1"/>
  <c r="F32" i="1" l="1"/>
  <c r="F33" i="1"/>
  <c r="F51" i="1"/>
  <c r="F31" i="1" l="1"/>
  <c r="F50" i="1"/>
  <c r="F86" i="1"/>
  <c r="F83" i="1" l="1"/>
  <c r="F82" i="1" l="1"/>
  <c r="F79" i="1" l="1"/>
  <c r="E105" i="1"/>
  <c r="E87" i="1" s="1"/>
  <c r="E116" i="1" s="1"/>
  <c r="F116" i="1" s="1"/>
  <c r="F103" i="1"/>
  <c r="F105" i="1" l="1"/>
  <c r="F87" i="1"/>
</calcChain>
</file>

<file path=xl/sharedStrings.xml><?xml version="1.0" encoding="utf-8"?>
<sst xmlns="http://schemas.openxmlformats.org/spreadsheetml/2006/main" count="193" uniqueCount="163">
  <si>
    <t>руб.</t>
  </si>
  <si>
    <t>Наименование</t>
  </si>
  <si>
    <t>Код целевой классификации</t>
  </si>
  <si>
    <t>Вид расходов</t>
  </si>
  <si>
    <t>Социальное обеспечение и иные выплаты населению</t>
  </si>
  <si>
    <t>10.0.00.00000</t>
  </si>
  <si>
    <t>10.1.00.00000</t>
  </si>
  <si>
    <t>10.1.01.00000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</si>
  <si>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</si>
  <si>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</si>
  <si>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</si>
  <si>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в области физической культуры и спорта</t>
  </si>
  <si>
    <t>14.0.00.00000</t>
  </si>
  <si>
    <t>14.1.00.00000</t>
  </si>
  <si>
    <t>14.1.01.00000</t>
  </si>
  <si>
    <t>Иные бюджетные ассигнования</t>
  </si>
  <si>
    <t>24.0.00.00000</t>
  </si>
  <si>
    <t>24.1.00.00000</t>
  </si>
  <si>
    <t>24.1.01.10270</t>
  </si>
  <si>
    <t>36.0.00.00000</t>
  </si>
  <si>
    <t>36.1.00.00000</t>
  </si>
  <si>
    <t>36.1.01.00000</t>
  </si>
  <si>
    <t>Расходы на типографские услуги, другие услуги средств массовой информации</t>
  </si>
  <si>
    <t>Межбюджетные трансферты</t>
  </si>
  <si>
    <t>Непрограммные расходы</t>
  </si>
  <si>
    <t>50.0.00.00000</t>
  </si>
  <si>
    <t>Содержание главы муниципального образования</t>
  </si>
  <si>
    <t>Содержание центрального аппарата</t>
  </si>
  <si>
    <t>Резервные фонды местных администраций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</si>
  <si>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</si>
  <si>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</si>
  <si>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Всего  расходов:</t>
  </si>
  <si>
    <t>04.0.00.00000</t>
  </si>
  <si>
    <t>04.1.00.00000</t>
  </si>
  <si>
    <t>Мероприятия по содержанию муниципального жилищного фонда</t>
  </si>
  <si>
    <t>Доплата к пенсии за выслугу лет гражданам, замещающим должности муниципальной службы</t>
  </si>
  <si>
    <t>Расходы на обеспечение казначейской системы исполнения бюджета</t>
  </si>
  <si>
    <t>Расходы на определение поставщиков (подрядчиков, исполнителей) для нужд сельского поселения</t>
  </si>
  <si>
    <t>Расходы на  оборудование, ремонт и содержание мест(площадок) накопления твердых коммунальных отходов</t>
  </si>
  <si>
    <t>02.1.01.00000</t>
  </si>
  <si>
    <t>02.0.00.00000</t>
  </si>
  <si>
    <t>02.1.00.00000</t>
  </si>
  <si>
    <t>06.0.00.00000</t>
  </si>
  <si>
    <t>06.1.00.00000</t>
  </si>
  <si>
    <t>06.1.01.00000</t>
  </si>
  <si>
    <t>06.1.F2.55550</t>
  </si>
  <si>
    <t>13.0.00.00000</t>
  </si>
  <si>
    <t>13.1.00.00000</t>
  </si>
  <si>
    <t>15.0.00.00000</t>
  </si>
  <si>
    <t>15.1.00.00000</t>
  </si>
  <si>
    <t>15.1.01.00000</t>
  </si>
  <si>
    <t>15.1.01.12880</t>
  </si>
  <si>
    <t>15.1.01.72880</t>
  </si>
  <si>
    <t>Муниципальная программа  «Развитие  молодежной политики в Шопшинском сельском поселении»</t>
  </si>
  <si>
    <t>Муниципальная целевая программа  «Развитие  молодежной политики в Шопшинском сельском поселении»</t>
  </si>
  <si>
    <t>02.1.01.16470</t>
  </si>
  <si>
    <t>Муниципальная программа «Доступная среда в Шопшинском сельском  поселении»</t>
  </si>
  <si>
    <t>Муниципальная целевая программа «Доступная среда в Шопшинском сельском  поселении»</t>
  </si>
  <si>
    <t>Обеспечение доступа инвалидов всех категорий к месту предоставления муниципальных услуг</t>
  </si>
  <si>
    <t xml:space="preserve">       04.1.01.16240</t>
  </si>
  <si>
    <t xml:space="preserve">        04.1.01.00000</t>
  </si>
  <si>
    <t>Расходы на реализацию мероприятий по формированию современной городской среды (федеральные  и областные средства)</t>
  </si>
  <si>
    <t>10.1.01.16210</t>
  </si>
  <si>
    <t>Расходы по обеспечению безопасности людей на водных объектах, охране их жизни и здоровья</t>
  </si>
  <si>
    <t>Муниципальная программа « Развитие физической культуры и спорта в Шопшинском сельском поселении»</t>
  </si>
  <si>
    <t xml:space="preserve">Муниципальная целевая  программа
 «Развитие физической культуры и спорта 
 в Шопшинском сельском поселении»
</t>
  </si>
  <si>
    <t>Муниципальная программа «Благоустройство Шопшинского сельского поселения»</t>
  </si>
  <si>
    <t xml:space="preserve">Муниципальная целевая программа «Благоустройство Шопшинского сельского поселения»  </t>
  </si>
  <si>
    <t>14.1.01.16250</t>
  </si>
  <si>
    <t xml:space="preserve">Муниципальная   целевая программа 
«Создание условий для обеспечения жителей 
Шопшинского сельского поселения услугами торговли» 
</t>
  </si>
  <si>
    <t>Создание условий для эффективной деятельности хозяйствующих субъектов по удовлетворению потребностей населения в товарах и услугах</t>
  </si>
  <si>
    <t>21.0.00.00000</t>
  </si>
  <si>
    <t>21.1.00.0000</t>
  </si>
  <si>
    <t>21.1.01.00000</t>
  </si>
  <si>
    <t>Расходы на развитие муниципальной службы</t>
  </si>
  <si>
    <t>21.1.01.16360</t>
  </si>
  <si>
    <t>Расходы, связанные с деятельностью органов местного самоуправления</t>
  </si>
  <si>
    <t xml:space="preserve">Муниципальная целевая программа «Развитие муниципальной службы в Шопшинском сельском поселении» </t>
  </si>
  <si>
    <t>24.1.01.0000</t>
  </si>
  <si>
    <t>24.1.01.16260</t>
  </si>
  <si>
    <t>Муниципальная программа «Создание условий для эффективного управления муниципальными финансами» в Шопшинском сельском поселении</t>
  </si>
  <si>
    <t>Выполнение других обязанностей органов местного самоуправления</t>
  </si>
  <si>
    <t>36.1.01.16780</t>
  </si>
  <si>
    <t>Мероприятия по проведению ремонтов муниципального жилищного фонда</t>
  </si>
  <si>
    <t>50.0.00.16310</t>
  </si>
  <si>
    <t>50.0.00.16550</t>
  </si>
  <si>
    <t>50.0.00.16750</t>
  </si>
  <si>
    <t>50.0.00.16740</t>
  </si>
  <si>
    <t>50.0.00.16790</t>
  </si>
  <si>
    <t>50.0.00.16760</t>
  </si>
  <si>
    <t>50.0.00.16320</t>
  </si>
  <si>
    <t>50.0.00.16300</t>
  </si>
  <si>
    <r>
      <t>Муниципальная программа «</t>
    </r>
    <r>
      <rPr>
        <b/>
        <sz val="14"/>
        <color theme="1"/>
        <rFont val="Times New Roman"/>
        <family val="1"/>
        <charset val="204"/>
      </rPr>
      <t>Развитие муниципальной службы в Шопшинском сельском поселении»</t>
    </r>
  </si>
  <si>
    <r>
      <t>Муниципальная программа «</t>
    </r>
    <r>
      <rPr>
        <b/>
        <sz val="14"/>
        <color theme="1"/>
        <rFont val="Times New Roman"/>
        <family val="1"/>
        <charset val="204"/>
      </rPr>
      <t>Развитие дорожного хозяйства в Шопшинском сельском поселении»</t>
    </r>
  </si>
  <si>
    <r>
      <t xml:space="preserve">Расходы на </t>
    </r>
    <r>
      <rPr>
        <sz val="14"/>
        <color theme="1"/>
        <rFont val="Times New Roman"/>
        <family val="1"/>
        <charset val="204"/>
      </rPr>
      <t xml:space="preserve"> </t>
    </r>
    <r>
      <rPr>
        <sz val="14"/>
        <color rgb="FF000000"/>
        <rFont val="Times New Roman"/>
        <family val="1"/>
        <charset val="204"/>
      </rPr>
      <t>обеспечение жителей поселения услугами организаций культуры</t>
    </r>
  </si>
  <si>
    <t>% исполенния</t>
  </si>
  <si>
    <t>Обеспечение     пропаганды здорового образа  жизни, патриотического воспитания молодежи  и  формирования  семейных ценностей.</t>
  </si>
  <si>
    <t>Расходы на реализацию мероприятий в сфере молодежной политики</t>
  </si>
  <si>
    <t>Расходы на реализацию мероприятий  по обеспечению доступной  среды</t>
  </si>
  <si>
    <t xml:space="preserve">Муниципальная программа «Формирование современной городской среды в Шопшинском сельском поселении» </t>
  </si>
  <si>
    <t xml:space="preserve">Муниципальная целевая программа «Формирование современной городской среды в Шопшинском сельском поселении» </t>
  </si>
  <si>
    <t>Создание безопасных и благоприятных условий для проживания граждан в многоквартирных домах путем увеличения количества благоустроенных территорий МКД и повышение уровня комфортности проживания населения.</t>
  </si>
  <si>
    <r>
      <t>Муниципальная программа "</t>
    </r>
    <r>
      <rPr>
        <sz val="14"/>
        <color theme="1"/>
        <rFont val="Times New Roman"/>
        <family val="1"/>
        <charset val="204"/>
      </rPr>
      <t>О</t>
    </r>
    <r>
      <rPr>
        <b/>
        <sz val="14"/>
        <color theme="1"/>
        <rFont val="Times New Roman"/>
        <family val="1"/>
        <charset val="204"/>
      </rPr>
      <t>беспечение пожарной безопасности  и безопасности людей на водных объектах  на</t>
    </r>
    <r>
      <rPr>
        <sz val="14"/>
        <color theme="1"/>
        <rFont val="Times New Roman"/>
        <family val="1"/>
        <charset val="204"/>
      </rPr>
      <t xml:space="preserve"> т</t>
    </r>
    <r>
      <rPr>
        <b/>
        <sz val="14"/>
        <color theme="1"/>
        <rFont val="Times New Roman"/>
        <family val="1"/>
        <charset val="204"/>
      </rPr>
      <t>ерритории Шопшинского сельского поселения "</t>
    </r>
  </si>
  <si>
    <t xml:space="preserve">Муниципальная целевая программа  «Обеспечение пожарной безопасности  и безопасности людей на водных объектах  на территории Шопшинского сельского поселения»  </t>
  </si>
  <si>
    <t>Обеспечение надлежащего состояния источников противопожарного водоснабжения и  безопасности людей на водных объектах</t>
  </si>
  <si>
    <t xml:space="preserve">Расходы на обеспечение первичных мер пожарной безопасности </t>
  </si>
  <si>
    <t>10.1.01.16190</t>
  </si>
  <si>
    <t xml:space="preserve">Повышение  интереса различных групп населения  к систематическим  занятиям  спортом и  развитие  инфраструктуры для занятий массовым   спортом </t>
  </si>
  <si>
    <t>13.1.01.00000</t>
  </si>
  <si>
    <t>13.1.01.16480</t>
  </si>
  <si>
    <t>Организация освещения улиц и благоустройство территории поселения</t>
  </si>
  <si>
    <t>Расходы на организацию освещения улиц и повышение качества наружного освещения</t>
  </si>
  <si>
    <t>14.1.01.16251</t>
  </si>
  <si>
    <t>Расходы  на благоустройство сельских территорий</t>
  </si>
  <si>
    <t>14.1.01.16252</t>
  </si>
  <si>
    <t>Расходы на содержание и благоустройство мест захоронений (кладбищ)</t>
  </si>
  <si>
    <t>14.1.01.16253</t>
  </si>
  <si>
    <t xml:space="preserve">Муниципальная   программа 
«Создание условий для обеспечения жителей Шопшинского сельского поселения услугами торговли» 
</t>
  </si>
  <si>
    <t>Профессиональное развитие, создание оптимальных условий труда муниципальных служащих и создание системы открытости, гласности в деятельности муниципальной службы</t>
  </si>
  <si>
    <t>21.1.01.16340</t>
  </si>
  <si>
    <t>Муниципальная целевая программа «Развитие дорожного хозяйства в Шопшинском сельском поселении»</t>
  </si>
  <si>
    <t>Ремонт и содержание существующей сети автомобильных дорог общего пользования местного значения, в том числе улично-дорожной сети и дворовых территорий, улучшение их транспортно-эксплуатационного состояния для обеспечения безопасности дорожного движения</t>
  </si>
  <si>
    <t>Расходы на содержание и ремонт улично-дорожной сети (акцизы)</t>
  </si>
  <si>
    <t>Расходы на содержание и ремонт улично-дорожной сети (собственные средства  поселения, кроме акцизов)</t>
  </si>
  <si>
    <t>Расходы на содержание межпоселенческих дорог</t>
  </si>
  <si>
    <t xml:space="preserve">Муниципальная программа 
«Управление муниципальным имуществом  и земельными ресурсами Шопшинского  сельского поселения»  
</t>
  </si>
  <si>
    <t>34.0.00.00000</t>
  </si>
  <si>
    <t xml:space="preserve">Муниципальная целевая программа 
«Управление муниципальным имуществом  и земельными ресурсами Шопшинского  сельского поселения»  
</t>
  </si>
  <si>
    <t>34.1.00.00000</t>
  </si>
  <si>
    <t>Проведение капитального ремонта муниципального жилищного фонда, уплата имущественных налогов  и создание фонда капитального ремонта</t>
  </si>
  <si>
    <t>34.1.01.00000</t>
  </si>
  <si>
    <t>34.1.01.16070</t>
  </si>
  <si>
    <t>34.1.01.16075</t>
  </si>
  <si>
    <t>34.1.01.16076</t>
  </si>
  <si>
    <t>Муниципальная целевая программа  «Создание условий для эффективного управления муниципальными финансами в Шопшинском сельском поселении"</t>
  </si>
  <si>
    <t>Совершенствование обеспечения бюджетного процесса и  автоматизированных систем в бюджетном процессе, повышение прозрачности и открытости бюджетного процесса.</t>
  </si>
  <si>
    <t>Расходы на оплату информационных услуг и техническую поддержку</t>
  </si>
  <si>
    <t>36.1.01.16150</t>
  </si>
  <si>
    <t>36.1.01.16590</t>
  </si>
  <si>
    <t>Расходы по осуществлению внешнего муниципального финансового контроля (содержание руководителя КСО)</t>
  </si>
  <si>
    <t xml:space="preserve">       50.0.00.16780</t>
  </si>
  <si>
    <t>06.1.01.70410</t>
  </si>
  <si>
    <t>Расходы по осуществлению внутреннего муниципального финансового контроля</t>
  </si>
  <si>
    <t>50.0.00.16741</t>
  </si>
  <si>
    <t>Расходы по осуществлению муниципального жилищного контроля</t>
  </si>
  <si>
    <t>50.0.00.16751</t>
  </si>
  <si>
    <t>Расходы по осуществлению муниципального контроля в сфере благоустройства</t>
  </si>
  <si>
    <t>50.0.00.16752</t>
  </si>
  <si>
    <t>Обеспечение деятельности подведомственных учреждений</t>
  </si>
  <si>
    <t>50.0.00.16415</t>
  </si>
  <si>
    <t>Расходы на реализацию мероприятий по борьбе с борщевиком Сосновского</t>
  </si>
  <si>
    <t>14.1.01.71810</t>
  </si>
  <si>
    <t>Благоустройство дворовых территорий, установку детских игровых площадок и обустройство территорий для выгула животных(Обл.средства)</t>
  </si>
  <si>
    <t>Благоустройство дворовых территорий, установку детских игровых площадок и обустройство территорий для выгула животных(средства поселения)</t>
  </si>
  <si>
    <t xml:space="preserve">Расходы на реализацию мероприятий по формированию современной городской среды        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</si>
  <si>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(средства поселения)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</si>
  <si>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(областные средства)</t>
  </si>
  <si>
    <t>План 2025 год                    (руб.)</t>
  </si>
  <si>
    <t>50.0.00.16560</t>
  </si>
  <si>
    <t>Ежемесячная доплата к пенсии выборного должностного лица местного самоуправления</t>
  </si>
  <si>
    <t xml:space="preserve">                Исполнение расходов  бюджета Шопшинского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       за  9 месяцев 2025 года
</t>
  </si>
  <si>
    <t>Исполнено за 9 месяцев 2025г.,руб</t>
  </si>
  <si>
    <t>Приложение 2 к решению Муниципального Совета от 19.11.2025 № 164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</si>
</sst>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_ ;\-#,##0.00\ "/>
    <numFmt numFmtId="165" formatCode="#,##0.0_ ;\-#,##0.0\ "/>
    <numFmt numFmtId="166" formatCode="0.0"/>
    <numFmt numFmtId="167" formatCode="0.0_ ;\-0.0\ "/>
    <numFmt numFmtId="168" formatCode="_-* #,##0.0\ _₽_-;\-* #,##0.0\ _₽_-;_-* &quot;-&quot;?\ _₽_-;_-@_-"/>
  </numFmts>
  <fonts count="3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22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1F497D"/>
      <name val="Times New Roman"/>
      <family val="1"/>
      <charset val="204"/>
    </font>
    <font>
      <b/>
      <sz val="14"/>
      <color theme="3"/>
      <name val="Times New Roman"/>
      <family val="1"/>
      <charset val="204"/>
    </font>
    <font>
      <sz val="14"/>
      <color theme="3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color theme="3"/>
      <name val="Times New Roman"/>
      <family val="1"/>
      <charset val="204"/>
    </font>
    <font>
      <i/>
      <sz val="14"/>
      <color theme="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3" tint="-0.249977111117893"/>
      <name val="Times New Roman"/>
      <family val="1"/>
      <charset val="204"/>
    </font>
    <font>
      <sz val="14"/>
      <color rgb="FF004F88"/>
      <name val="Times New Roman"/>
      <family val="1"/>
      <charset val="204"/>
    </font>
    <font>
      <b/>
      <sz val="14"/>
      <color rgb="FF004F88"/>
      <name val="Times New Roman"/>
      <family val="1"/>
      <charset val="204"/>
    </font>
    <font>
      <b/>
      <i/>
      <sz val="14"/>
      <color rgb="FF004F88"/>
      <name val="Times New Roman"/>
      <family val="1"/>
      <charset val="204"/>
    </font>
    <font>
      <b/>
      <sz val="12"/>
      <color rgb="FF004F88"/>
      <name val="Times New Roman"/>
      <family val="1"/>
      <charset val="204"/>
    </font>
    <font>
      <b/>
      <sz val="14"/>
      <color rgb="FF1F497D"/>
      <name val="Times New Roman"/>
      <family val="1"/>
      <charset val="204"/>
    </font>
    <font>
      <sz val="14"/>
      <color theme="4" tint="-0.24997711111789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19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 applyAlignment="1">
      <alignment horizontal="right"/>
    </xf>
    <xf numFmtId="2" fontId="0" fillId="0" borderId="0" xfId="0" applyNumberFormat="1"/>
    <xf numFmtId="0" fontId="5" fillId="0" borderId="0" xfId="0" applyFont="1"/>
    <xf numFmtId="0" fontId="0" fillId="0" borderId="0" xfId="0" applyAlignment="1">
      <alignment horizontal="left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0" fontId="8" fillId="0" borderId="5" xfId="0" applyFont="1" applyBorder="1" applyAlignment="1">
      <alignment vertical="center" wrapText="1"/>
    </xf>
    <xf numFmtId="0" fontId="9" fillId="0" borderId="4" xfId="0" applyFont="1" applyBorder="1" applyAlignment="1">
      <alignment horizontal="center"/>
    </xf>
    <xf numFmtId="0" fontId="11" fillId="0" borderId="11" xfId="0" applyFont="1" applyBorder="1" applyAlignment="1">
      <alignment wrapText="1"/>
    </xf>
    <xf numFmtId="0" fontId="12" fillId="0" borderId="4" xfId="0" applyFont="1" applyBorder="1" applyAlignment="1">
      <alignment horizontal="center"/>
    </xf>
    <xf numFmtId="0" fontId="6" fillId="0" borderId="11" xfId="0" applyFont="1" applyBorder="1" applyAlignment="1">
      <alignment vertical="top" wrapText="1"/>
    </xf>
    <xf numFmtId="0" fontId="13" fillId="0" borderId="4" xfId="0" applyFont="1" applyBorder="1" applyAlignment="1">
      <alignment horizontal="center"/>
    </xf>
    <xf numFmtId="0" fontId="1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1" fillId="0" borderId="1" xfId="0" applyFont="1" applyBorder="1" applyAlignment="1">
      <alignment wrapText="1"/>
    </xf>
    <xf numFmtId="0" fontId="3" fillId="0" borderId="1" xfId="0" applyFont="1" applyBorder="1"/>
    <xf numFmtId="0" fontId="3" fillId="0" borderId="1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/>
    </xf>
    <xf numFmtId="0" fontId="15" fillId="0" borderId="1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/>
    </xf>
    <xf numFmtId="0" fontId="16" fillId="0" borderId="1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1" fillId="0" borderId="9" xfId="0" applyFont="1" applyBorder="1" applyAlignment="1">
      <alignment horizontal="center" vertical="center" wrapText="1"/>
    </xf>
    <xf numFmtId="43" fontId="11" fillId="0" borderId="11" xfId="1" applyFont="1" applyFill="1" applyBorder="1" applyAlignment="1">
      <alignment horizontal="right" vertical="center" wrapText="1"/>
    </xf>
    <xf numFmtId="0" fontId="13" fillId="0" borderId="17" xfId="0" applyFont="1" applyBorder="1" applyAlignment="1">
      <alignment wrapText="1"/>
    </xf>
    <xf numFmtId="0" fontId="13" fillId="0" borderId="5" xfId="0" applyFont="1" applyBorder="1" applyAlignment="1">
      <alignment horizontal="center"/>
    </xf>
    <xf numFmtId="0" fontId="11" fillId="0" borderId="20" xfId="0" applyFont="1" applyBorder="1" applyAlignment="1">
      <alignment horizontal="center" vertical="center" wrapText="1"/>
    </xf>
    <xf numFmtId="0" fontId="13" fillId="0" borderId="18" xfId="0" applyFont="1" applyBorder="1" applyAlignment="1">
      <alignment wrapText="1"/>
    </xf>
    <xf numFmtId="0" fontId="13" fillId="0" borderId="11" xfId="0" applyFont="1" applyBorder="1" applyAlignment="1">
      <alignment horizontal="center"/>
    </xf>
    <xf numFmtId="0" fontId="11" fillId="0" borderId="21" xfId="0" applyFont="1" applyBorder="1" applyAlignment="1">
      <alignment horizontal="center" vertical="center" wrapText="1"/>
    </xf>
    <xf numFmtId="0" fontId="12" fillId="0" borderId="19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3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wrapText="1"/>
    </xf>
    <xf numFmtId="0" fontId="9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12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center"/>
    </xf>
    <xf numFmtId="0" fontId="11" fillId="0" borderId="21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10" fillId="0" borderId="3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 wrapText="1"/>
    </xf>
    <xf numFmtId="165" fontId="9" fillId="0" borderId="1" xfId="1" applyNumberFormat="1" applyFont="1" applyBorder="1" applyAlignment="1">
      <alignment horizontal="center" vertical="center" wrapText="1"/>
    </xf>
    <xf numFmtId="165" fontId="3" fillId="0" borderId="11" xfId="1" applyNumberFormat="1" applyFont="1" applyFill="1" applyBorder="1" applyAlignment="1">
      <alignment horizontal="right" vertical="center" wrapText="1"/>
    </xf>
    <xf numFmtId="165" fontId="11" fillId="0" borderId="11" xfId="1" applyNumberFormat="1" applyFont="1" applyFill="1" applyBorder="1" applyAlignment="1">
      <alignment horizontal="right" vertical="center" wrapText="1"/>
    </xf>
    <xf numFmtId="165" fontId="6" fillId="0" borderId="11" xfId="1" applyNumberFormat="1" applyFont="1" applyFill="1" applyBorder="1" applyAlignment="1">
      <alignment horizontal="right" vertical="center" wrapText="1"/>
    </xf>
    <xf numFmtId="165" fontId="11" fillId="0" borderId="11" xfId="1" applyNumberFormat="1" applyFont="1" applyFill="1" applyBorder="1" applyAlignment="1">
      <alignment horizontal="right" vertical="center"/>
    </xf>
    <xf numFmtId="165" fontId="6" fillId="0" borderId="11" xfId="1" applyNumberFormat="1" applyFont="1" applyFill="1" applyBorder="1" applyAlignment="1">
      <alignment horizontal="right" vertical="center"/>
    </xf>
    <xf numFmtId="166" fontId="11" fillId="0" borderId="11" xfId="1" applyNumberFormat="1" applyFont="1" applyBorder="1" applyAlignment="1">
      <alignment horizontal="right" vertical="center"/>
    </xf>
    <xf numFmtId="166" fontId="11" fillId="0" borderId="11" xfId="1" applyNumberFormat="1" applyFont="1" applyFill="1" applyBorder="1" applyAlignment="1">
      <alignment horizontal="right" vertical="center"/>
    </xf>
    <xf numFmtId="166" fontId="6" fillId="0" borderId="11" xfId="1" applyNumberFormat="1" applyFont="1" applyFill="1" applyBorder="1" applyAlignment="1">
      <alignment horizontal="right" vertical="center"/>
    </xf>
    <xf numFmtId="166" fontId="11" fillId="0" borderId="11" xfId="0" applyNumberFormat="1" applyFont="1" applyBorder="1" applyAlignment="1">
      <alignment horizontal="right" vertical="center"/>
    </xf>
    <xf numFmtId="166" fontId="6" fillId="0" borderId="11" xfId="0" applyNumberFormat="1" applyFont="1" applyBorder="1" applyAlignment="1">
      <alignment horizontal="right" vertical="center"/>
    </xf>
    <xf numFmtId="166" fontId="6" fillId="0" borderId="11" xfId="1" applyNumberFormat="1" applyFont="1" applyBorder="1" applyAlignment="1">
      <alignment horizontal="right" vertical="center"/>
    </xf>
    <xf numFmtId="166" fontId="3" fillId="0" borderId="11" xfId="1" applyNumberFormat="1" applyFont="1" applyBorder="1" applyAlignment="1">
      <alignment horizontal="right" vertical="center"/>
    </xf>
    <xf numFmtId="166" fontId="10" fillId="0" borderId="11" xfId="1" applyNumberFormat="1" applyFont="1" applyFill="1" applyBorder="1" applyAlignment="1">
      <alignment horizontal="right" vertical="center"/>
    </xf>
    <xf numFmtId="164" fontId="3" fillId="0" borderId="23" xfId="1" applyNumberFormat="1" applyFont="1" applyBorder="1" applyAlignment="1">
      <alignment horizontal="center" vertical="center" wrapText="1"/>
    </xf>
    <xf numFmtId="164" fontId="9" fillId="0" borderId="23" xfId="1" applyNumberFormat="1" applyFont="1" applyBorder="1" applyAlignment="1">
      <alignment horizontal="center" vertical="center" wrapText="1"/>
    </xf>
    <xf numFmtId="4" fontId="6" fillId="0" borderId="21" xfId="1" applyNumberFormat="1" applyFont="1" applyBorder="1" applyAlignment="1">
      <alignment horizontal="center" vertical="center" wrapText="1"/>
    </xf>
    <xf numFmtId="4" fontId="3" fillId="0" borderId="21" xfId="1" applyNumberFormat="1" applyFont="1" applyFill="1" applyBorder="1" applyAlignment="1">
      <alignment horizontal="right" vertical="center" wrapText="1"/>
    </xf>
    <xf numFmtId="4" fontId="11" fillId="0" borderId="21" xfId="1" applyNumberFormat="1" applyFont="1" applyFill="1" applyBorder="1" applyAlignment="1">
      <alignment horizontal="right" vertical="center" wrapText="1"/>
    </xf>
    <xf numFmtId="4" fontId="6" fillId="0" borderId="21" xfId="1" applyNumberFormat="1" applyFont="1" applyFill="1" applyBorder="1" applyAlignment="1">
      <alignment horizontal="right" vertical="center" wrapText="1"/>
    </xf>
    <xf numFmtId="4" fontId="10" fillId="0" borderId="21" xfId="1" applyNumberFormat="1" applyFont="1" applyFill="1" applyBorder="1" applyAlignment="1">
      <alignment horizontal="right" vertical="center"/>
    </xf>
    <xf numFmtId="4" fontId="11" fillId="0" borderId="21" xfId="1" applyNumberFormat="1" applyFont="1" applyFill="1" applyBorder="1" applyAlignment="1">
      <alignment horizontal="right" vertical="center"/>
    </xf>
    <xf numFmtId="4" fontId="6" fillId="0" borderId="21" xfId="1" applyNumberFormat="1" applyFont="1" applyFill="1" applyBorder="1" applyAlignment="1">
      <alignment horizontal="right" vertical="center"/>
    </xf>
    <xf numFmtId="4" fontId="11" fillId="0" borderId="21" xfId="1" applyNumberFormat="1" applyFont="1" applyBorder="1" applyAlignment="1">
      <alignment horizontal="right" vertical="center"/>
    </xf>
    <xf numFmtId="4" fontId="11" fillId="0" borderId="21" xfId="0" applyNumberFormat="1" applyFont="1" applyBorder="1" applyAlignment="1">
      <alignment horizontal="right" vertical="center"/>
    </xf>
    <xf numFmtId="4" fontId="6" fillId="0" borderId="21" xfId="0" applyNumberFormat="1" applyFont="1" applyBorder="1" applyAlignment="1">
      <alignment horizontal="right" vertical="center"/>
    </xf>
    <xf numFmtId="4" fontId="6" fillId="0" borderId="21" xfId="1" applyNumberFormat="1" applyFont="1" applyBorder="1" applyAlignment="1">
      <alignment horizontal="right" vertical="center"/>
    </xf>
    <xf numFmtId="4" fontId="3" fillId="0" borderId="21" xfId="1" applyNumberFormat="1" applyFont="1" applyBorder="1" applyAlignment="1">
      <alignment horizontal="right" vertical="center"/>
    </xf>
    <xf numFmtId="4" fontId="10" fillId="0" borderId="21" xfId="1" applyNumberFormat="1" applyFont="1" applyBorder="1" applyAlignment="1">
      <alignment horizontal="right" vertical="center"/>
    </xf>
    <xf numFmtId="166" fontId="10" fillId="0" borderId="11" xfId="1" applyNumberFormat="1" applyFont="1" applyBorder="1" applyAlignment="1">
      <alignment horizontal="right" vertical="center"/>
    </xf>
    <xf numFmtId="164" fontId="11" fillId="0" borderId="27" xfId="1" applyNumberFormat="1" applyFont="1" applyBorder="1" applyAlignment="1">
      <alignment horizontal="center" vertical="center" wrapText="1"/>
    </xf>
    <xf numFmtId="165" fontId="11" fillId="0" borderId="5" xfId="1" applyNumberFormat="1" applyFont="1" applyBorder="1" applyAlignment="1">
      <alignment horizontal="center" vertical="center" wrapText="1"/>
    </xf>
    <xf numFmtId="43" fontId="3" fillId="0" borderId="4" xfId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3" fontId="9" fillId="0" borderId="4" xfId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3" fontId="11" fillId="0" borderId="4" xfId="1" applyFont="1" applyBorder="1" applyAlignment="1">
      <alignment horizontal="center" vertical="center" wrapText="1"/>
    </xf>
    <xf numFmtId="43" fontId="14" fillId="0" borderId="4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3" fontId="3" fillId="0" borderId="4" xfId="1" applyFont="1" applyFill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43" fontId="9" fillId="0" borderId="4" xfId="1" applyFont="1" applyFill="1" applyBorder="1" applyAlignment="1">
      <alignment horizontal="right" vertical="center" wrapText="1"/>
    </xf>
    <xf numFmtId="43" fontId="11" fillId="0" borderId="4" xfId="1" applyFont="1" applyFill="1" applyBorder="1" applyAlignment="1">
      <alignment horizontal="right" vertical="center" wrapText="1"/>
    </xf>
    <xf numFmtId="43" fontId="6" fillId="0" borderId="4" xfId="1" applyFont="1" applyFill="1" applyBorder="1" applyAlignment="1">
      <alignment horizontal="right" vertical="center" wrapText="1"/>
    </xf>
    <xf numFmtId="0" fontId="11" fillId="0" borderId="4" xfId="0" applyFont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right" vertical="center" wrapText="1"/>
    </xf>
    <xf numFmtId="43" fontId="9" fillId="0" borderId="14" xfId="1" applyFont="1" applyFill="1" applyBorder="1" applyAlignment="1">
      <alignment horizontal="right" vertical="center" wrapText="1"/>
    </xf>
    <xf numFmtId="43" fontId="6" fillId="2" borderId="15" xfId="1" applyFont="1" applyFill="1" applyBorder="1" applyAlignment="1">
      <alignment horizontal="right" vertical="center" wrapText="1"/>
    </xf>
    <xf numFmtId="43" fontId="6" fillId="2" borderId="11" xfId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43" fontId="3" fillId="0" borderId="1" xfId="1" applyFont="1" applyFill="1" applyBorder="1" applyAlignment="1">
      <alignment horizontal="right" vertical="center"/>
    </xf>
    <xf numFmtId="43" fontId="10" fillId="0" borderId="4" xfId="1" applyFont="1" applyFill="1" applyBorder="1" applyAlignment="1">
      <alignment horizontal="right" vertical="center"/>
    </xf>
    <xf numFmtId="43" fontId="11" fillId="0" borderId="4" xfId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/>
    </xf>
    <xf numFmtId="43" fontId="6" fillId="0" borderId="4" xfId="1" applyFont="1" applyFill="1" applyBorder="1" applyAlignment="1">
      <alignment horizontal="right" vertical="center"/>
    </xf>
    <xf numFmtId="43" fontId="3" fillId="0" borderId="4" xfId="1" applyFont="1" applyFill="1" applyBorder="1" applyAlignment="1">
      <alignment horizontal="right" vertical="center"/>
    </xf>
    <xf numFmtId="0" fontId="17" fillId="0" borderId="4" xfId="0" applyFont="1" applyBorder="1" applyAlignment="1">
      <alignment vertical="center"/>
    </xf>
    <xf numFmtId="43" fontId="9" fillId="0" borderId="4" xfId="1" applyFont="1" applyBorder="1" applyAlignment="1">
      <alignment horizontal="right" vertical="center"/>
    </xf>
    <xf numFmtId="43" fontId="11" fillId="0" borderId="4" xfId="1" applyFont="1" applyBorder="1" applyAlignment="1">
      <alignment horizontal="right" vertical="center"/>
    </xf>
    <xf numFmtId="4" fontId="3" fillId="0" borderId="4" xfId="0" applyNumberFormat="1" applyFont="1" applyBorder="1" applyAlignment="1">
      <alignment horizontal="right" vertical="center"/>
    </xf>
    <xf numFmtId="4" fontId="8" fillId="0" borderId="4" xfId="0" applyNumberFormat="1" applyFont="1" applyBorder="1" applyAlignment="1">
      <alignment horizontal="right" vertical="center"/>
    </xf>
    <xf numFmtId="4" fontId="6" fillId="2" borderId="4" xfId="0" applyNumberFormat="1" applyFont="1" applyFill="1" applyBorder="1" applyAlignment="1">
      <alignment horizontal="right" vertical="center"/>
    </xf>
    <xf numFmtId="43" fontId="6" fillId="0" borderId="4" xfId="1" applyFont="1" applyFill="1" applyBorder="1" applyAlignment="1">
      <alignment horizontal="center" vertical="center"/>
    </xf>
    <xf numFmtId="43" fontId="3" fillId="0" borderId="14" xfId="1" applyFont="1" applyBorder="1" applyAlignment="1">
      <alignment horizontal="right" vertical="center"/>
    </xf>
    <xf numFmtId="43" fontId="6" fillId="2" borderId="11" xfId="1" applyFont="1" applyFill="1" applyBorder="1" applyAlignment="1">
      <alignment horizontal="right" vertical="center"/>
    </xf>
    <xf numFmtId="0" fontId="17" fillId="0" borderId="28" xfId="0" applyFont="1" applyBorder="1" applyAlignment="1">
      <alignment vertical="center"/>
    </xf>
    <xf numFmtId="0" fontId="11" fillId="0" borderId="28" xfId="0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43" fontId="6" fillId="2" borderId="4" xfId="1" applyFont="1" applyFill="1" applyBorder="1" applyAlignment="1">
      <alignment horizontal="right" vertical="center"/>
    </xf>
    <xf numFmtId="0" fontId="6" fillId="0" borderId="3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43" fontId="11" fillId="0" borderId="1" xfId="1" applyFont="1" applyFill="1" applyBorder="1" applyAlignment="1">
      <alignment horizontal="right" vertical="center"/>
    </xf>
    <xf numFmtId="0" fontId="3" fillId="0" borderId="24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vertical="center"/>
    </xf>
    <xf numFmtId="43" fontId="11" fillId="0" borderId="2" xfId="1" applyFont="1" applyFill="1" applyBorder="1" applyAlignment="1">
      <alignment horizontal="right" vertical="center"/>
    </xf>
    <xf numFmtId="0" fontId="13" fillId="0" borderId="12" xfId="0" applyFont="1" applyBorder="1" applyAlignment="1">
      <alignment wrapText="1"/>
    </xf>
    <xf numFmtId="0" fontId="6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43" fontId="6" fillId="0" borderId="5" xfId="1" applyFont="1" applyFill="1" applyBorder="1" applyAlignment="1">
      <alignment horizontal="right" vertical="center"/>
    </xf>
    <xf numFmtId="43" fontId="11" fillId="2" borderId="15" xfId="1" applyFont="1" applyFill="1" applyBorder="1" applyAlignment="1">
      <alignment horizontal="right" vertical="center" wrapText="1"/>
    </xf>
    <xf numFmtId="4" fontId="19" fillId="0" borderId="21" xfId="1" applyNumberFormat="1" applyFont="1" applyBorder="1" applyAlignment="1">
      <alignment horizontal="center" vertical="center" wrapText="1"/>
    </xf>
    <xf numFmtId="165" fontId="19" fillId="0" borderId="11" xfId="1" applyNumberFormat="1" applyFont="1" applyBorder="1" applyAlignment="1">
      <alignment horizontal="center" vertical="center" wrapText="1"/>
    </xf>
    <xf numFmtId="4" fontId="20" fillId="0" borderId="21" xfId="1" applyNumberFormat="1" applyFont="1" applyFill="1" applyBorder="1" applyAlignment="1">
      <alignment horizontal="right" vertical="center" wrapText="1"/>
    </xf>
    <xf numFmtId="165" fontId="20" fillId="0" borderId="11" xfId="1" applyNumberFormat="1" applyFont="1" applyFill="1" applyBorder="1" applyAlignment="1">
      <alignment horizontal="right" vertical="center" wrapText="1"/>
    </xf>
    <xf numFmtId="4" fontId="18" fillId="0" borderId="21" xfId="1" applyNumberFormat="1" applyFont="1" applyBorder="1" applyAlignment="1">
      <alignment horizontal="right" vertical="center"/>
    </xf>
    <xf numFmtId="165" fontId="18" fillId="0" borderId="11" xfId="1" applyNumberFormat="1" applyFont="1" applyBorder="1" applyAlignment="1">
      <alignment horizontal="right" vertical="center"/>
    </xf>
    <xf numFmtId="4" fontId="19" fillId="0" borderId="21" xfId="1" applyNumberFormat="1" applyFont="1" applyFill="1" applyBorder="1" applyAlignment="1">
      <alignment horizontal="right" vertical="center"/>
    </xf>
    <xf numFmtId="4" fontId="14" fillId="0" borderId="21" xfId="0" applyNumberFormat="1" applyFont="1" applyBorder="1" applyAlignment="1">
      <alignment horizontal="right" vertical="center"/>
    </xf>
    <xf numFmtId="166" fontId="14" fillId="0" borderId="11" xfId="0" applyNumberFormat="1" applyFont="1" applyBorder="1" applyAlignment="1">
      <alignment horizontal="right" vertical="center"/>
    </xf>
    <xf numFmtId="166" fontId="19" fillId="0" borderId="11" xfId="1" applyNumberFormat="1" applyFont="1" applyFill="1" applyBorder="1" applyAlignment="1">
      <alignment horizontal="right" vertical="center"/>
    </xf>
    <xf numFmtId="166" fontId="18" fillId="0" borderId="11" xfId="1" applyNumberFormat="1" applyFont="1" applyBorder="1" applyAlignment="1">
      <alignment horizontal="right" vertical="center"/>
    </xf>
    <xf numFmtId="166" fontId="11" fillId="0" borderId="15" xfId="1" applyNumberFormat="1" applyFont="1" applyBorder="1" applyAlignment="1">
      <alignment horizontal="right" vertical="center"/>
    </xf>
    <xf numFmtId="166" fontId="6" fillId="0" borderId="28" xfId="1" applyNumberFormat="1" applyFont="1" applyBorder="1" applyAlignment="1">
      <alignment horizontal="right" vertical="center"/>
    </xf>
    <xf numFmtId="4" fontId="6" fillId="0" borderId="20" xfId="1" applyNumberFormat="1" applyFont="1" applyFill="1" applyBorder="1" applyAlignment="1">
      <alignment horizontal="right" vertical="center"/>
    </xf>
    <xf numFmtId="166" fontId="6" fillId="0" borderId="15" xfId="1" applyNumberFormat="1" applyFont="1" applyFill="1" applyBorder="1" applyAlignment="1">
      <alignment horizontal="right" vertical="center"/>
    </xf>
    <xf numFmtId="165" fontId="6" fillId="0" borderId="1" xfId="1" applyNumberFormat="1" applyFont="1" applyBorder="1" applyAlignment="1">
      <alignment horizontal="center" vertical="center" wrapText="1"/>
    </xf>
    <xf numFmtId="164" fontId="6" fillId="0" borderId="12" xfId="1" applyNumberFormat="1" applyFont="1" applyBorder="1" applyAlignment="1">
      <alignment horizontal="center" vertical="center" wrapText="1"/>
    </xf>
    <xf numFmtId="164" fontId="11" fillId="0" borderId="1" xfId="1" applyNumberFormat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165" fontId="11" fillId="0" borderId="1" xfId="1" applyNumberFormat="1" applyFont="1" applyBorder="1" applyAlignment="1">
      <alignment horizontal="center" vertical="center" wrapText="1"/>
    </xf>
    <xf numFmtId="4" fontId="6" fillId="0" borderId="9" xfId="1" applyNumberFormat="1" applyFont="1" applyBorder="1" applyAlignment="1">
      <alignment horizontal="center" vertical="center" wrapText="1"/>
    </xf>
    <xf numFmtId="4" fontId="11" fillId="0" borderId="9" xfId="1" applyNumberFormat="1" applyFont="1" applyBorder="1" applyAlignment="1">
      <alignment horizontal="center" vertical="center" wrapText="1"/>
    </xf>
    <xf numFmtId="165" fontId="6" fillId="0" borderId="28" xfId="1" applyNumberFormat="1" applyFont="1" applyBorder="1" applyAlignment="1">
      <alignment horizontal="center" vertical="center" wrapText="1"/>
    </xf>
    <xf numFmtId="165" fontId="6" fillId="0" borderId="14" xfId="1" applyNumberFormat="1" applyFont="1" applyBorder="1" applyAlignment="1">
      <alignment horizontal="center" vertical="center" wrapText="1"/>
    </xf>
    <xf numFmtId="165" fontId="11" fillId="0" borderId="16" xfId="1" applyNumberFormat="1" applyFont="1" applyBorder="1" applyAlignment="1">
      <alignment horizontal="center" vertical="center" wrapText="1"/>
    </xf>
    <xf numFmtId="4" fontId="6" fillId="0" borderId="29" xfId="1" applyNumberFormat="1" applyFont="1" applyFill="1" applyBorder="1" applyAlignment="1">
      <alignment horizontal="right" vertical="center"/>
    </xf>
    <xf numFmtId="166" fontId="6" fillId="0" borderId="28" xfId="1" applyNumberFormat="1" applyFont="1" applyFill="1" applyBorder="1" applyAlignment="1">
      <alignment horizontal="right" vertical="center"/>
    </xf>
    <xf numFmtId="4" fontId="11" fillId="0" borderId="29" xfId="1" applyNumberFormat="1" applyFont="1" applyBorder="1" applyAlignment="1">
      <alignment horizontal="right" vertical="center"/>
    </xf>
    <xf numFmtId="4" fontId="6" fillId="0" borderId="1" xfId="1" applyNumberFormat="1" applyFont="1" applyBorder="1" applyAlignment="1">
      <alignment horizontal="right" vertical="center"/>
    </xf>
    <xf numFmtId="166" fontId="11" fillId="0" borderId="28" xfId="1" applyNumberFormat="1" applyFont="1" applyBorder="1" applyAlignment="1">
      <alignment horizontal="right" vertical="center"/>
    </xf>
    <xf numFmtId="166" fontId="6" fillId="0" borderId="1" xfId="1" applyNumberFormat="1" applyFont="1" applyBorder="1" applyAlignment="1">
      <alignment horizontal="right" vertical="center"/>
    </xf>
    <xf numFmtId="4" fontId="6" fillId="2" borderId="21" xfId="1" applyNumberFormat="1" applyFont="1" applyFill="1" applyBorder="1" applyAlignment="1">
      <alignment horizontal="right" vertical="center"/>
    </xf>
    <xf numFmtId="4" fontId="11" fillId="0" borderId="32" xfId="0" applyNumberFormat="1" applyFont="1" applyBorder="1"/>
    <xf numFmtId="43" fontId="6" fillId="2" borderId="4" xfId="1" applyFont="1" applyFill="1" applyBorder="1" applyAlignment="1">
      <alignment horizontal="center" vertical="center" wrapText="1"/>
    </xf>
    <xf numFmtId="43" fontId="11" fillId="2" borderId="4" xfId="1" applyFont="1" applyFill="1" applyBorder="1" applyAlignment="1">
      <alignment horizontal="right" vertical="center"/>
    </xf>
    <xf numFmtId="0" fontId="11" fillId="0" borderId="9" xfId="0" applyFont="1" applyBorder="1" applyAlignment="1">
      <alignment vertical="center"/>
    </xf>
    <xf numFmtId="0" fontId="17" fillId="0" borderId="9" xfId="0" applyFont="1" applyBorder="1" applyAlignment="1">
      <alignment vertical="center"/>
    </xf>
    <xf numFmtId="43" fontId="9" fillId="0" borderId="11" xfId="1" applyFont="1" applyBorder="1" applyAlignment="1">
      <alignment horizontal="right" vertical="center"/>
    </xf>
    <xf numFmtId="43" fontId="11" fillId="0" borderId="11" xfId="1" applyFont="1" applyBorder="1" applyAlignment="1">
      <alignment horizontal="right" vertical="center"/>
    </xf>
    <xf numFmtId="0" fontId="6" fillId="0" borderId="1" xfId="0" applyFont="1" applyBorder="1" applyAlignment="1">
      <alignment horizontal="justify" wrapText="1"/>
    </xf>
    <xf numFmtId="43" fontId="6" fillId="2" borderId="16" xfId="1" applyFont="1" applyFill="1" applyBorder="1" applyAlignment="1">
      <alignment horizontal="right" vertical="center"/>
    </xf>
    <xf numFmtId="0" fontId="6" fillId="0" borderId="10" xfId="0" applyFont="1" applyBorder="1" applyAlignment="1">
      <alignment horizontal="justify" wrapText="1"/>
    </xf>
    <xf numFmtId="43" fontId="6" fillId="2" borderId="28" xfId="1" applyFont="1" applyFill="1" applyBorder="1" applyAlignment="1">
      <alignment horizontal="right" vertical="center"/>
    </xf>
    <xf numFmtId="43" fontId="14" fillId="0" borderId="4" xfId="1" applyFont="1" applyFill="1" applyBorder="1" applyAlignment="1">
      <alignment horizontal="right" vertical="center"/>
    </xf>
    <xf numFmtId="4" fontId="10" fillId="0" borderId="30" xfId="1" applyNumberFormat="1" applyFont="1" applyBorder="1" applyAlignment="1">
      <alignment horizontal="center" vertical="center" wrapText="1"/>
    </xf>
    <xf numFmtId="165" fontId="10" fillId="0" borderId="1" xfId="1" applyNumberFormat="1" applyFont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right" vertical="center"/>
    </xf>
    <xf numFmtId="0" fontId="13" fillId="0" borderId="1" xfId="0" applyFont="1" applyBorder="1" applyAlignment="1">
      <alignment wrapText="1"/>
    </xf>
    <xf numFmtId="0" fontId="6" fillId="0" borderId="33" xfId="0" applyFont="1" applyBorder="1" applyAlignment="1">
      <alignment horizontal="center" vertical="center"/>
    </xf>
    <xf numFmtId="0" fontId="13" fillId="0" borderId="3" xfId="0" applyFont="1" applyBorder="1" applyAlignment="1">
      <alignment wrapText="1"/>
    </xf>
    <xf numFmtId="0" fontId="11" fillId="2" borderId="3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horizontal="center" vertical="center"/>
    </xf>
    <xf numFmtId="4" fontId="6" fillId="0" borderId="0" xfId="1" applyNumberFormat="1" applyFont="1" applyFill="1" applyBorder="1" applyAlignment="1">
      <alignment horizontal="right" vertical="center"/>
    </xf>
    <xf numFmtId="43" fontId="3" fillId="2" borderId="4" xfId="1" applyFont="1" applyFill="1" applyBorder="1" applyAlignment="1">
      <alignment horizontal="right" vertical="center"/>
    </xf>
    <xf numFmtId="0" fontId="12" fillId="0" borderId="1" xfId="0" applyFont="1" applyBorder="1" applyAlignment="1">
      <alignment wrapText="1"/>
    </xf>
    <xf numFmtId="0" fontId="12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/>
    </xf>
    <xf numFmtId="43" fontId="6" fillId="2" borderId="4" xfId="1" applyFont="1" applyFill="1" applyBorder="1" applyAlignment="1">
      <alignment horizontal="center" vertical="center"/>
    </xf>
    <xf numFmtId="0" fontId="11" fillId="0" borderId="17" xfId="0" applyFont="1" applyBorder="1" applyAlignment="1">
      <alignment horizontal="justify" wrapText="1"/>
    </xf>
    <xf numFmtId="0" fontId="13" fillId="0" borderId="5" xfId="0" applyFont="1" applyBorder="1" applyAlignment="1">
      <alignment horizontal="center" vertical="center"/>
    </xf>
    <xf numFmtId="0" fontId="11" fillId="0" borderId="20" xfId="0" applyFont="1" applyBorder="1" applyAlignment="1">
      <alignment vertical="center"/>
    </xf>
    <xf numFmtId="43" fontId="6" fillId="0" borderId="15" xfId="1" applyFont="1" applyBorder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11" fillId="0" borderId="14" xfId="0" applyFont="1" applyBorder="1" applyAlignment="1">
      <alignment vertical="center"/>
    </xf>
    <xf numFmtId="43" fontId="3" fillId="2" borderId="14" xfId="1" applyFont="1" applyFill="1" applyBorder="1" applyAlignment="1">
      <alignment horizontal="right" vertical="center"/>
    </xf>
    <xf numFmtId="43" fontId="10" fillId="2" borderId="28" xfId="1" applyFont="1" applyFill="1" applyBorder="1" applyAlignment="1">
      <alignment horizontal="right" vertical="center"/>
    </xf>
    <xf numFmtId="0" fontId="14" fillId="2" borderId="2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43" fontId="11" fillId="2" borderId="1" xfId="1" applyFont="1" applyFill="1" applyBorder="1" applyAlignment="1">
      <alignment horizontal="right" vertical="center"/>
    </xf>
    <xf numFmtId="0" fontId="3" fillId="2" borderId="4" xfId="0" applyFont="1" applyFill="1" applyBorder="1" applyAlignment="1">
      <alignment vertical="center"/>
    </xf>
    <xf numFmtId="0" fontId="14" fillId="0" borderId="22" xfId="0" applyFont="1" applyBorder="1" applyAlignment="1">
      <alignment horizontal="justify" wrapText="1"/>
    </xf>
    <xf numFmtId="43" fontId="3" fillId="0" borderId="4" xfId="1" applyFont="1" applyBorder="1" applyAlignment="1">
      <alignment horizontal="right" vertical="center"/>
    </xf>
    <xf numFmtId="43" fontId="18" fillId="2" borderId="4" xfId="1" applyFont="1" applyFill="1" applyBorder="1" applyAlignment="1">
      <alignment horizontal="right" vertical="center"/>
    </xf>
    <xf numFmtId="43" fontId="14" fillId="2" borderId="4" xfId="1" applyFont="1" applyFill="1" applyBorder="1" applyAlignment="1">
      <alignment horizontal="right" vertical="center"/>
    </xf>
    <xf numFmtId="0" fontId="6" fillId="0" borderId="7" xfId="0" applyFont="1" applyBorder="1" applyAlignment="1">
      <alignment horizontal="center" vertical="center"/>
    </xf>
    <xf numFmtId="43" fontId="6" fillId="2" borderId="5" xfId="1" applyFont="1" applyFill="1" applyBorder="1" applyAlignment="1">
      <alignment horizontal="right" vertical="center"/>
    </xf>
    <xf numFmtId="0" fontId="14" fillId="0" borderId="10" xfId="0" applyFont="1" applyBorder="1" applyAlignment="1">
      <alignment vertical="center" wrapText="1"/>
    </xf>
    <xf numFmtId="4" fontId="6" fillId="2" borderId="4" xfId="0" applyNumberFormat="1" applyFont="1" applyFill="1" applyBorder="1" applyAlignment="1">
      <alignment vertical="center"/>
    </xf>
    <xf numFmtId="4" fontId="11" fillId="2" borderId="4" xfId="0" applyNumberFormat="1" applyFont="1" applyFill="1" applyBorder="1" applyAlignment="1">
      <alignment horizontal="right" vertical="center"/>
    </xf>
    <xf numFmtId="4" fontId="14" fillId="0" borderId="21" xfId="1" applyNumberFormat="1" applyFont="1" applyFill="1" applyBorder="1" applyAlignment="1">
      <alignment horizontal="right" vertical="center"/>
    </xf>
    <xf numFmtId="165" fontId="14" fillId="0" borderId="11" xfId="1" applyNumberFormat="1" applyFont="1" applyFill="1" applyBorder="1" applyAlignment="1">
      <alignment horizontal="right" vertical="center"/>
    </xf>
    <xf numFmtId="4" fontId="22" fillId="0" borderId="21" xfId="1" applyNumberFormat="1" applyFont="1" applyFill="1" applyBorder="1" applyAlignment="1">
      <alignment horizontal="right" vertical="center"/>
    </xf>
    <xf numFmtId="165" fontId="22" fillId="0" borderId="11" xfId="1" applyNumberFormat="1" applyFont="1" applyFill="1" applyBorder="1" applyAlignment="1">
      <alignment horizontal="right" vertical="center"/>
    </xf>
    <xf numFmtId="4" fontId="23" fillId="0" borderId="21" xfId="1" applyNumberFormat="1" applyFont="1" applyFill="1" applyBorder="1" applyAlignment="1">
      <alignment horizontal="right" vertical="center"/>
    </xf>
    <xf numFmtId="165" fontId="23" fillId="0" borderId="11" xfId="1" applyNumberFormat="1" applyFont="1" applyFill="1" applyBorder="1" applyAlignment="1">
      <alignment horizontal="right" vertical="center"/>
    </xf>
    <xf numFmtId="4" fontId="23" fillId="0" borderId="1" xfId="1" applyNumberFormat="1" applyFont="1" applyBorder="1" applyAlignment="1">
      <alignment horizontal="right" vertical="center"/>
    </xf>
    <xf numFmtId="166" fontId="23" fillId="0" borderId="1" xfId="1" applyNumberFormat="1" applyFont="1" applyBorder="1" applyAlignment="1">
      <alignment horizontal="right" vertical="center"/>
    </xf>
    <xf numFmtId="4" fontId="19" fillId="0" borderId="31" xfId="1" applyNumberFormat="1" applyFont="1" applyBorder="1" applyAlignment="1">
      <alignment horizontal="right" vertical="center"/>
    </xf>
    <xf numFmtId="166" fontId="19" fillId="0" borderId="31" xfId="1" applyNumberFormat="1" applyFont="1" applyBorder="1" applyAlignment="1">
      <alignment horizontal="right" vertical="center"/>
    </xf>
    <xf numFmtId="4" fontId="14" fillId="0" borderId="1" xfId="1" applyNumberFormat="1" applyFont="1" applyFill="1" applyBorder="1" applyAlignment="1">
      <alignment horizontal="right" vertical="center"/>
    </xf>
    <xf numFmtId="166" fontId="14" fillId="0" borderId="1" xfId="1" applyNumberFormat="1" applyFont="1" applyFill="1" applyBorder="1" applyAlignment="1">
      <alignment horizontal="right" vertical="center"/>
    </xf>
    <xf numFmtId="166" fontId="23" fillId="0" borderId="11" xfId="1" applyNumberFormat="1" applyFont="1" applyFill="1" applyBorder="1" applyAlignment="1">
      <alignment horizontal="right" vertical="center"/>
    </xf>
    <xf numFmtId="0" fontId="24" fillId="0" borderId="3" xfId="0" applyFont="1" applyBorder="1" applyAlignment="1">
      <alignment vertical="center" wrapText="1"/>
    </xf>
    <xf numFmtId="0" fontId="24" fillId="0" borderId="4" xfId="0" applyFont="1" applyBorder="1" applyAlignment="1">
      <alignment vertical="center"/>
    </xf>
    <xf numFmtId="0" fontId="25" fillId="0" borderId="4" xfId="0" applyFont="1" applyBorder="1" applyAlignment="1">
      <alignment vertical="center"/>
    </xf>
    <xf numFmtId="43" fontId="24" fillId="2" borderId="4" xfId="1" applyFont="1" applyFill="1" applyBorder="1" applyAlignment="1">
      <alignment horizontal="right" vertical="center"/>
    </xf>
    <xf numFmtId="4" fontId="24" fillId="0" borderId="21" xfId="1" applyNumberFormat="1" applyFont="1" applyFill="1" applyBorder="1" applyAlignment="1">
      <alignment horizontal="right" vertical="center"/>
    </xf>
    <xf numFmtId="166" fontId="24" fillId="0" borderId="11" xfId="1" applyNumberFormat="1" applyFont="1" applyFill="1" applyBorder="1" applyAlignment="1">
      <alignment horizontal="right" vertical="center"/>
    </xf>
    <xf numFmtId="0" fontId="26" fillId="0" borderId="3" xfId="0" applyFont="1" applyBorder="1" applyAlignment="1">
      <alignment vertical="center" wrapText="1"/>
    </xf>
    <xf numFmtId="0" fontId="23" fillId="0" borderId="24" xfId="0" applyFont="1" applyBorder="1" applyAlignment="1">
      <alignment horizontal="center" vertical="center"/>
    </xf>
    <xf numFmtId="0" fontId="23" fillId="0" borderId="3" xfId="0" applyFont="1" applyBorder="1" applyAlignment="1">
      <alignment vertical="center"/>
    </xf>
    <xf numFmtId="43" fontId="23" fillId="0" borderId="4" xfId="1" applyFont="1" applyFill="1" applyBorder="1" applyAlignment="1">
      <alignment horizontal="right" vertical="center"/>
    </xf>
    <xf numFmtId="4" fontId="23" fillId="0" borderId="1" xfId="1" applyNumberFormat="1" applyFont="1" applyFill="1" applyBorder="1" applyAlignment="1">
      <alignment horizontal="right" vertical="center"/>
    </xf>
    <xf numFmtId="4" fontId="14" fillId="0" borderId="29" xfId="1" applyNumberFormat="1" applyFont="1" applyFill="1" applyBorder="1" applyAlignment="1">
      <alignment horizontal="right" vertical="center"/>
    </xf>
    <xf numFmtId="166" fontId="14" fillId="0" borderId="11" xfId="1" applyNumberFormat="1" applyFont="1" applyFill="1" applyBorder="1" applyAlignment="1">
      <alignment horizontal="right" vertical="center"/>
    </xf>
    <xf numFmtId="168" fontId="18" fillId="0" borderId="11" xfId="1" applyNumberFormat="1" applyFont="1" applyBorder="1" applyAlignment="1">
      <alignment horizontal="right" vertical="center"/>
    </xf>
    <xf numFmtId="4" fontId="14" fillId="0" borderId="21" xfId="1" applyNumberFormat="1" applyFont="1" applyBorder="1" applyAlignment="1">
      <alignment horizontal="right" vertical="center"/>
    </xf>
    <xf numFmtId="167" fontId="14" fillId="0" borderId="11" xfId="1" applyNumberFormat="1" applyFont="1" applyBorder="1" applyAlignment="1">
      <alignment horizontal="right" vertical="center"/>
    </xf>
    <xf numFmtId="0" fontId="27" fillId="0" borderId="3" xfId="0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43" fontId="9" fillId="0" borderId="4" xfId="1" applyFont="1" applyFill="1" applyBorder="1" applyAlignment="1">
      <alignment horizontal="right" vertical="center"/>
    </xf>
    <xf numFmtId="4" fontId="24" fillId="0" borderId="21" xfId="1" applyNumberFormat="1" applyFont="1" applyBorder="1" applyAlignment="1">
      <alignment horizontal="right" vertical="center"/>
    </xf>
    <xf numFmtId="166" fontId="24" fillId="0" borderId="11" xfId="1" applyNumberFormat="1" applyFont="1" applyBorder="1" applyAlignment="1">
      <alignment horizontal="right" vertical="center"/>
    </xf>
    <xf numFmtId="4" fontId="11" fillId="2" borderId="1" xfId="1" applyNumberFormat="1" applyFont="1" applyFill="1" applyBorder="1" applyAlignment="1">
      <alignment horizontal="right" vertical="center"/>
    </xf>
    <xf numFmtId="166" fontId="11" fillId="2" borderId="3" xfId="1" applyNumberFormat="1" applyFont="1" applyFill="1" applyBorder="1" applyAlignment="1">
      <alignment horizontal="right" vertical="center"/>
    </xf>
    <xf numFmtId="4" fontId="6" fillId="0" borderId="32" xfId="0" applyNumberFormat="1" applyFont="1" applyBorder="1"/>
    <xf numFmtId="4" fontId="3" fillId="0" borderId="20" xfId="1" applyNumberFormat="1" applyFont="1" applyBorder="1" applyAlignment="1">
      <alignment horizontal="right" vertical="center"/>
    </xf>
    <xf numFmtId="166" fontId="3" fillId="0" borderId="15" xfId="1" applyNumberFormat="1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13" fillId="0" borderId="34" xfId="0" applyFont="1" applyBorder="1" applyAlignment="1">
      <alignment wrapText="1"/>
    </xf>
    <xf numFmtId="4" fontId="11" fillId="0" borderId="20" xfId="1" applyNumberFormat="1" applyFont="1" applyFill="1" applyBorder="1" applyAlignment="1">
      <alignment horizontal="right" vertical="center"/>
    </xf>
    <xf numFmtId="4" fontId="11" fillId="0" borderId="29" xfId="1" applyNumberFormat="1" applyFont="1" applyFill="1" applyBorder="1" applyAlignment="1">
      <alignment horizontal="right" vertical="center"/>
    </xf>
    <xf numFmtId="4" fontId="11" fillId="0" borderId="1" xfId="1" applyNumberFormat="1" applyFont="1" applyFill="1" applyBorder="1" applyAlignment="1">
      <alignment horizontal="right" vertical="center"/>
    </xf>
    <xf numFmtId="166" fontId="11" fillId="0" borderId="15" xfId="1" applyNumberFormat="1" applyFont="1" applyFill="1" applyBorder="1" applyAlignment="1">
      <alignment horizontal="right" vertical="center"/>
    </xf>
    <xf numFmtId="166" fontId="11" fillId="0" borderId="28" xfId="1" applyNumberFormat="1" applyFont="1" applyFill="1" applyBorder="1" applyAlignment="1">
      <alignment horizontal="right" vertical="center"/>
    </xf>
    <xf numFmtId="166" fontId="11" fillId="0" borderId="1" xfId="1" applyNumberFormat="1" applyFont="1" applyFill="1" applyBorder="1" applyAlignment="1">
      <alignment horizontal="right" vertical="center"/>
    </xf>
    <xf numFmtId="4" fontId="19" fillId="0" borderId="21" xfId="1" applyNumberFormat="1" applyFont="1" applyFill="1" applyBorder="1" applyAlignment="1">
      <alignment horizontal="right" vertical="center" wrapText="1"/>
    </xf>
    <xf numFmtId="165" fontId="19" fillId="0" borderId="11" xfId="1" applyNumberFormat="1" applyFont="1" applyFill="1" applyBorder="1" applyAlignment="1">
      <alignment horizontal="right" vertical="center" wrapText="1"/>
    </xf>
    <xf numFmtId="4" fontId="28" fillId="0" borderId="21" xfId="1" applyNumberFormat="1" applyFont="1" applyFill="1" applyBorder="1" applyAlignment="1">
      <alignment horizontal="right" vertical="center" wrapText="1"/>
    </xf>
    <xf numFmtId="165" fontId="28" fillId="0" borderId="11" xfId="1" applyNumberFormat="1" applyFont="1" applyFill="1" applyBorder="1" applyAlignment="1">
      <alignment horizontal="right" vertical="center" wrapText="1"/>
    </xf>
    <xf numFmtId="4" fontId="19" fillId="2" borderId="21" xfId="1" applyNumberFormat="1" applyFont="1" applyFill="1" applyBorder="1" applyAlignment="1">
      <alignment horizontal="right" vertical="center"/>
    </xf>
    <xf numFmtId="165" fontId="19" fillId="2" borderId="11" xfId="1" applyNumberFormat="1" applyFont="1" applyFill="1" applyBorder="1" applyAlignment="1">
      <alignment horizontal="right" vertical="center"/>
    </xf>
    <xf numFmtId="165" fontId="19" fillId="0" borderId="11" xfId="1" applyNumberFormat="1" applyFont="1" applyFill="1" applyBorder="1" applyAlignment="1">
      <alignment horizontal="right" vertical="center"/>
    </xf>
    <xf numFmtId="4" fontId="6" fillId="0" borderId="31" xfId="0" applyNumberFormat="1" applyFont="1" applyBorder="1" applyAlignment="1">
      <alignment vertical="center"/>
    </xf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 shrinkToFit="1"/>
    </xf>
    <xf numFmtId="0" fontId="0" fillId="0" borderId="0" xfId="0"/>
    <xf numFmtId="0" fontId="3" fillId="0" borderId="6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43" fontId="3" fillId="0" borderId="6" xfId="1" applyFont="1" applyBorder="1" applyAlignment="1">
      <alignment horizontal="center" vertical="center"/>
    </xf>
    <xf numFmtId="43" fontId="3" fillId="0" borderId="3" xfId="1" applyFont="1" applyBorder="1" applyAlignment="1">
      <alignment horizontal="center" vertical="center"/>
    </xf>
    <xf numFmtId="4" fontId="3" fillId="0" borderId="15" xfId="1" applyNumberFormat="1" applyFont="1" applyFill="1" applyBorder="1" applyAlignment="1">
      <alignment horizontal="right" vertical="center"/>
    </xf>
    <xf numFmtId="0" fontId="21" fillId="0" borderId="28" xfId="0" applyFont="1" applyBorder="1" applyAlignment="1">
      <alignment horizontal="right" vertical="center"/>
    </xf>
    <xf numFmtId="166" fontId="3" fillId="0" borderId="15" xfId="1" applyNumberFormat="1" applyFont="1" applyFill="1" applyBorder="1" applyAlignment="1">
      <alignment horizontal="right" vertical="center"/>
    </xf>
    <xf numFmtId="0" fontId="0" fillId="0" borderId="0" xfId="0" applyAlignment="1">
      <alignment wrapText="1"/>
    </xf>
    <xf numFmtId="0" fontId="29" fillId="0" borderId="0" xfId="0" applyFont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9"/>
  <sheetViews>
    <sheetView tabSelected="1" workbookViewId="0">
      <selection activeCell="E2" sqref="E2:F2"/>
    </sheetView>
  </sheetViews>
  <sheetFormatPr defaultRowHeight="15" x14ac:dyDescent="0.25"/>
  <cols>
    <col min="1" max="1" width="54.85546875" customWidth="1"/>
    <col min="2" max="2" width="21.7109375" customWidth="1"/>
    <col min="3" max="3" width="13.7109375" customWidth="1"/>
    <col min="4" max="4" width="23.28515625" customWidth="1"/>
    <col min="5" max="5" width="19.42578125" customWidth="1"/>
    <col min="6" max="6" width="14.7109375" customWidth="1"/>
  </cols>
  <sheetData>
    <row r="1" spans="1:10" ht="15.6" customHeight="1" x14ac:dyDescent="0.25">
      <c r="A1" s="305"/>
      <c r="B1" s="305"/>
      <c r="C1" s="305"/>
      <c r="D1" s="305"/>
      <c r="E1" s="304"/>
      <c r="F1" s="304"/>
    </row>
    <row r="2" spans="1:10" ht="54" customHeight="1" x14ac:dyDescent="0.25">
      <c r="A2" s="305"/>
      <c r="B2" s="305"/>
      <c r="C2" s="305"/>
      <c r="D2" s="305"/>
      <c r="E2" s="318" t="s">
        <v>162</v>
      </c>
      <c r="F2" s="318"/>
      <c r="G2" s="317"/>
      <c r="H2" s="317"/>
      <c r="I2" s="317"/>
      <c r="J2" s="317"/>
    </row>
    <row r="3" spans="1:10" ht="15.75" x14ac:dyDescent="0.25">
      <c r="A3" s="305"/>
      <c r="B3" s="305"/>
      <c r="C3" s="305"/>
      <c r="D3" s="305"/>
    </row>
    <row r="4" spans="1:10" ht="15.75" x14ac:dyDescent="0.25">
      <c r="A4" s="2"/>
      <c r="B4" s="2"/>
      <c r="C4" s="2"/>
    </row>
    <row r="5" spans="1:10" ht="76.5" customHeight="1" x14ac:dyDescent="0.25">
      <c r="A5" s="306" t="s">
        <v>160</v>
      </c>
      <c r="B5" s="306"/>
      <c r="C5" s="306"/>
      <c r="D5" s="306"/>
      <c r="E5" s="307"/>
      <c r="F5" s="307"/>
    </row>
    <row r="6" spans="1:10" ht="25.15" customHeight="1" thickBot="1" x14ac:dyDescent="0.3">
      <c r="A6" s="2"/>
      <c r="B6" s="2"/>
      <c r="C6" s="1"/>
      <c r="D6" s="3" t="s">
        <v>0</v>
      </c>
    </row>
    <row r="7" spans="1:10" ht="57" thickBot="1" x14ac:dyDescent="0.3">
      <c r="A7" s="7" t="s">
        <v>1</v>
      </c>
      <c r="B7" s="8" t="s">
        <v>2</v>
      </c>
      <c r="C7" s="74" t="s">
        <v>3</v>
      </c>
      <c r="D7" s="77" t="s">
        <v>157</v>
      </c>
      <c r="E7" s="78" t="s">
        <v>161</v>
      </c>
      <c r="F7" s="79" t="s">
        <v>95</v>
      </c>
    </row>
    <row r="8" spans="1:10" ht="57" thickBot="1" x14ac:dyDescent="0.35">
      <c r="A8" s="9" t="s">
        <v>53</v>
      </c>
      <c r="B8" s="10" t="s">
        <v>40</v>
      </c>
      <c r="C8" s="8"/>
      <c r="D8" s="113">
        <f>D9</f>
        <v>0</v>
      </c>
      <c r="E8" s="95">
        <v>0</v>
      </c>
      <c r="F8" s="80">
        <v>0</v>
      </c>
    </row>
    <row r="9" spans="1:10" ht="57" thickBot="1" x14ac:dyDescent="0.35">
      <c r="A9" s="11" t="s">
        <v>54</v>
      </c>
      <c r="B9" s="12" t="s">
        <v>41</v>
      </c>
      <c r="C9" s="114"/>
      <c r="D9" s="115">
        <f>D10</f>
        <v>0</v>
      </c>
      <c r="E9" s="96">
        <v>0</v>
      </c>
      <c r="F9" s="81">
        <v>0</v>
      </c>
    </row>
    <row r="10" spans="1:10" ht="35.25" customHeight="1" thickBot="1" x14ac:dyDescent="0.35">
      <c r="A10" s="13" t="s">
        <v>96</v>
      </c>
      <c r="B10" s="14" t="s">
        <v>39</v>
      </c>
      <c r="C10" s="116"/>
      <c r="D10" s="117">
        <f>D11</f>
        <v>0</v>
      </c>
      <c r="E10" s="111">
        <v>0</v>
      </c>
      <c r="F10" s="112">
        <v>0</v>
      </c>
    </row>
    <row r="11" spans="1:10" ht="38.25" thickBot="1" x14ac:dyDescent="0.35">
      <c r="A11" s="15" t="s">
        <v>97</v>
      </c>
      <c r="B11" s="16" t="s">
        <v>55</v>
      </c>
      <c r="C11" s="8"/>
      <c r="D11" s="199">
        <v>0</v>
      </c>
      <c r="E11" s="182">
        <v>0</v>
      </c>
      <c r="F11" s="181">
        <v>0</v>
      </c>
    </row>
    <row r="12" spans="1:10" ht="38.25" thickBot="1" x14ac:dyDescent="0.3">
      <c r="A12" s="17" t="s">
        <v>8</v>
      </c>
      <c r="B12" s="8"/>
      <c r="C12" s="116">
        <v>200</v>
      </c>
      <c r="D12" s="118">
        <v>0</v>
      </c>
      <c r="E12" s="183">
        <v>0</v>
      </c>
      <c r="F12" s="185">
        <v>0</v>
      </c>
    </row>
    <row r="13" spans="1:10" ht="57" thickBot="1" x14ac:dyDescent="0.3">
      <c r="A13" s="18" t="s">
        <v>56</v>
      </c>
      <c r="B13" s="19" t="s">
        <v>32</v>
      </c>
      <c r="C13" s="119"/>
      <c r="D13" s="120">
        <f>SUM(D14)</f>
        <v>0</v>
      </c>
      <c r="E13" s="184">
        <v>0</v>
      </c>
      <c r="F13" s="80">
        <v>0</v>
      </c>
    </row>
    <row r="14" spans="1:10" ht="52.5" customHeight="1" thickBot="1" x14ac:dyDescent="0.3">
      <c r="A14" s="20" t="s">
        <v>57</v>
      </c>
      <c r="B14" s="21" t="s">
        <v>33</v>
      </c>
      <c r="C14" s="121"/>
      <c r="D14" s="122">
        <f>SUM(D15)</f>
        <v>0</v>
      </c>
      <c r="E14" s="210">
        <v>0</v>
      </c>
      <c r="F14" s="211">
        <v>0</v>
      </c>
    </row>
    <row r="15" spans="1:10" ht="57" thickBot="1" x14ac:dyDescent="0.3">
      <c r="A15" s="22" t="s">
        <v>58</v>
      </c>
      <c r="B15" s="23" t="s">
        <v>60</v>
      </c>
      <c r="C15" s="121"/>
      <c r="D15" s="123">
        <v>0</v>
      </c>
      <c r="E15" s="186">
        <v>0</v>
      </c>
      <c r="F15" s="189">
        <v>0</v>
      </c>
    </row>
    <row r="16" spans="1:10" ht="38.25" thickBot="1" x14ac:dyDescent="0.3">
      <c r="A16" s="24" t="s">
        <v>98</v>
      </c>
      <c r="B16" s="25" t="s">
        <v>59</v>
      </c>
      <c r="C16" s="121"/>
      <c r="D16" s="124">
        <v>0</v>
      </c>
      <c r="E16" s="187">
        <v>0</v>
      </c>
      <c r="F16" s="190">
        <v>0</v>
      </c>
    </row>
    <row r="17" spans="1:9" ht="38.25" thickBot="1" x14ac:dyDescent="0.35">
      <c r="A17" s="26" t="s">
        <v>8</v>
      </c>
      <c r="B17" s="27"/>
      <c r="C17" s="125">
        <v>200</v>
      </c>
      <c r="D17" s="124">
        <v>0</v>
      </c>
      <c r="E17" s="97">
        <v>0</v>
      </c>
      <c r="F17" s="188">
        <v>0</v>
      </c>
    </row>
    <row r="18" spans="1:9" ht="75.75" thickBot="1" x14ac:dyDescent="0.35">
      <c r="A18" s="28" t="s">
        <v>99</v>
      </c>
      <c r="B18" s="29" t="s">
        <v>42</v>
      </c>
      <c r="C18" s="30"/>
      <c r="D18" s="126">
        <f>D19</f>
        <v>2105381.06</v>
      </c>
      <c r="E18" s="166">
        <f>E19</f>
        <v>97119.38</v>
      </c>
      <c r="F18" s="167">
        <f>E18/D18*100</f>
        <v>4.6129122107710048</v>
      </c>
    </row>
    <row r="19" spans="1:9" ht="75.75" thickBot="1" x14ac:dyDescent="0.35">
      <c r="A19" s="31" t="s">
        <v>100</v>
      </c>
      <c r="B19" s="32" t="s">
        <v>43</v>
      </c>
      <c r="C19" s="33"/>
      <c r="D19" s="127">
        <f>D20</f>
        <v>2105381.06</v>
      </c>
      <c r="E19" s="168">
        <f>E20</f>
        <v>97119.38</v>
      </c>
      <c r="F19" s="169">
        <f>E19/D19*100</f>
        <v>4.6129122107710048</v>
      </c>
    </row>
    <row r="20" spans="1:9" ht="113.25" thickBot="1" x14ac:dyDescent="0.35">
      <c r="A20" s="220" t="s">
        <v>101</v>
      </c>
      <c r="B20" s="34" t="s">
        <v>44</v>
      </c>
      <c r="C20" s="35"/>
      <c r="D20" s="36">
        <f>D21+D22+D23</f>
        <v>2105381.06</v>
      </c>
      <c r="E20" s="99">
        <f>E21+E22</f>
        <v>97119.38</v>
      </c>
      <c r="F20" s="83">
        <f>E20/D20*100</f>
        <v>4.6129122107710048</v>
      </c>
    </row>
    <row r="21" spans="1:9" ht="72.75" customHeight="1" thickBot="1" x14ac:dyDescent="0.35">
      <c r="A21" s="221" t="s">
        <v>152</v>
      </c>
      <c r="B21" s="222" t="s">
        <v>141</v>
      </c>
      <c r="C21" s="223"/>
      <c r="D21" s="165">
        <v>2000112</v>
      </c>
      <c r="E21" s="100">
        <v>0</v>
      </c>
      <c r="F21" s="84">
        <f>E21/D21*100</f>
        <v>0</v>
      </c>
    </row>
    <row r="22" spans="1:9" ht="36" customHeight="1" thickBot="1" x14ac:dyDescent="0.35">
      <c r="A22" s="221" t="s">
        <v>153</v>
      </c>
      <c r="B22" s="224" t="s">
        <v>141</v>
      </c>
      <c r="C22" s="223"/>
      <c r="D22" s="165">
        <v>105269.06</v>
      </c>
      <c r="E22" s="99">
        <v>97119.38</v>
      </c>
      <c r="F22" s="83">
        <f>E22/D22*100</f>
        <v>92.258238080590829</v>
      </c>
    </row>
    <row r="23" spans="1:9" ht="39.75" customHeight="1" x14ac:dyDescent="0.3">
      <c r="A23" s="37" t="s">
        <v>154</v>
      </c>
      <c r="B23" s="38" t="s">
        <v>45</v>
      </c>
      <c r="C23" s="39"/>
      <c r="D23" s="128">
        <v>0</v>
      </c>
      <c r="E23" s="100"/>
      <c r="F23" s="84">
        <v>0</v>
      </c>
    </row>
    <row r="24" spans="1:9" ht="30.75" customHeight="1" x14ac:dyDescent="0.3">
      <c r="A24" s="40" t="s">
        <v>61</v>
      </c>
      <c r="B24" s="41" t="s">
        <v>45</v>
      </c>
      <c r="C24" s="42"/>
      <c r="D24" s="129">
        <v>0</v>
      </c>
      <c r="E24" s="100"/>
      <c r="F24" s="84">
        <v>0</v>
      </c>
    </row>
    <row r="25" spans="1:9" ht="38.25" thickBot="1" x14ac:dyDescent="0.3">
      <c r="A25" s="43" t="s">
        <v>8</v>
      </c>
      <c r="B25" s="44"/>
      <c r="C25" s="39">
        <v>200</v>
      </c>
      <c r="D25" s="165">
        <f>D21+D22+D23</f>
        <v>2105381.06</v>
      </c>
      <c r="E25" s="98">
        <f>E21+E22</f>
        <v>97119.38</v>
      </c>
      <c r="F25" s="82">
        <f t="shared" ref="F25:F29" si="0">E25/D25*100</f>
        <v>4.6129122107710048</v>
      </c>
    </row>
    <row r="26" spans="1:9" ht="94.5" thickBot="1" x14ac:dyDescent="0.3">
      <c r="A26" s="18" t="s">
        <v>102</v>
      </c>
      <c r="B26" s="45" t="s">
        <v>5</v>
      </c>
      <c r="C26" s="130"/>
      <c r="D26" s="131">
        <f>D27</f>
        <v>248000</v>
      </c>
      <c r="E26" s="296">
        <f>E27</f>
        <v>69837.990000000005</v>
      </c>
      <c r="F26" s="297">
        <f t="shared" si="0"/>
        <v>28.16047983870968</v>
      </c>
    </row>
    <row r="27" spans="1:9" ht="94.5" thickBot="1" x14ac:dyDescent="0.3">
      <c r="A27" s="20" t="s">
        <v>103</v>
      </c>
      <c r="B27" s="46" t="s">
        <v>6</v>
      </c>
      <c r="C27" s="47"/>
      <c r="D27" s="132">
        <f>D28</f>
        <v>248000</v>
      </c>
      <c r="E27" s="298">
        <f>E28</f>
        <v>69837.990000000005</v>
      </c>
      <c r="F27" s="299">
        <f t="shared" si="0"/>
        <v>28.16047983870968</v>
      </c>
    </row>
    <row r="28" spans="1:9" ht="75.75" thickBot="1" x14ac:dyDescent="0.3">
      <c r="A28" s="22" t="s">
        <v>104</v>
      </c>
      <c r="B28" s="48" t="s">
        <v>7</v>
      </c>
      <c r="C28" s="48"/>
      <c r="D28" s="133">
        <f>D31</f>
        <v>248000</v>
      </c>
      <c r="E28" s="100">
        <v>69837.990000000005</v>
      </c>
      <c r="F28" s="84">
        <f t="shared" si="0"/>
        <v>28.16047983870968</v>
      </c>
      <c r="I28" s="6"/>
    </row>
    <row r="29" spans="1:9" ht="38.25" thickBot="1" x14ac:dyDescent="0.3">
      <c r="A29" s="134" t="s">
        <v>105</v>
      </c>
      <c r="B29" s="135" t="s">
        <v>62</v>
      </c>
      <c r="C29" s="50"/>
      <c r="D29" s="136">
        <v>248000</v>
      </c>
      <c r="E29" s="100">
        <v>69837.990000000005</v>
      </c>
      <c r="F29" s="84">
        <f t="shared" si="0"/>
        <v>28.16047983870968</v>
      </c>
      <c r="I29" s="6"/>
    </row>
    <row r="30" spans="1:9" ht="57" thickBot="1" x14ac:dyDescent="0.3">
      <c r="A30" s="24" t="s">
        <v>63</v>
      </c>
      <c r="B30" s="50" t="s">
        <v>106</v>
      </c>
      <c r="C30" s="51"/>
      <c r="D30" s="133">
        <v>0</v>
      </c>
      <c r="E30" s="99">
        <v>0</v>
      </c>
      <c r="F30" s="83">
        <v>0</v>
      </c>
      <c r="I30" s="6"/>
    </row>
    <row r="31" spans="1:9" ht="73.5" customHeight="1" thickBot="1" x14ac:dyDescent="0.3">
      <c r="A31" s="22" t="s">
        <v>8</v>
      </c>
      <c r="B31" s="52"/>
      <c r="C31" s="51">
        <v>200</v>
      </c>
      <c r="D31" s="133">
        <f>D29+D30</f>
        <v>248000</v>
      </c>
      <c r="E31" s="102">
        <v>62355.4</v>
      </c>
      <c r="F31" s="85">
        <f t="shared" ref="F31:F42" si="1">E31/D31*100</f>
        <v>25.143306451612901</v>
      </c>
    </row>
    <row r="32" spans="1:9" ht="68.25" customHeight="1" thickBot="1" x14ac:dyDescent="0.35">
      <c r="A32" s="53" t="s">
        <v>64</v>
      </c>
      <c r="B32" s="54" t="s">
        <v>46</v>
      </c>
      <c r="C32" s="51"/>
      <c r="D32" s="219">
        <f t="shared" ref="D32:E34" si="2">D33</f>
        <v>182328</v>
      </c>
      <c r="E32" s="300">
        <f t="shared" si="2"/>
        <v>151497.4</v>
      </c>
      <c r="F32" s="301">
        <f t="shared" si="1"/>
        <v>83.090584002457106</v>
      </c>
    </row>
    <row r="33" spans="1:6" ht="94.5" thickBot="1" x14ac:dyDescent="0.35">
      <c r="A33" s="55" t="s">
        <v>65</v>
      </c>
      <c r="B33" s="56" t="s">
        <v>47</v>
      </c>
      <c r="C33" s="138"/>
      <c r="D33" s="139">
        <f t="shared" si="2"/>
        <v>182328</v>
      </c>
      <c r="E33" s="251">
        <f t="shared" si="2"/>
        <v>151497.4</v>
      </c>
      <c r="F33" s="252">
        <f t="shared" si="1"/>
        <v>83.090584002457106</v>
      </c>
    </row>
    <row r="34" spans="1:6" ht="75.75" thickBot="1" x14ac:dyDescent="0.3">
      <c r="A34" s="22" t="s">
        <v>107</v>
      </c>
      <c r="B34" s="48" t="s">
        <v>108</v>
      </c>
      <c r="C34" s="51"/>
      <c r="D34" s="140">
        <f t="shared" si="2"/>
        <v>182328</v>
      </c>
      <c r="E34" s="103">
        <f t="shared" si="2"/>
        <v>151497.4</v>
      </c>
      <c r="F34" s="86">
        <f t="shared" si="1"/>
        <v>83.090584002457106</v>
      </c>
    </row>
    <row r="35" spans="1:6" ht="38.25" thickBot="1" x14ac:dyDescent="0.3">
      <c r="A35" s="58" t="s">
        <v>11</v>
      </c>
      <c r="B35" s="59" t="s">
        <v>109</v>
      </c>
      <c r="C35" s="51"/>
      <c r="D35" s="200">
        <v>182328</v>
      </c>
      <c r="E35" s="102">
        <v>151497.4</v>
      </c>
      <c r="F35" s="85">
        <f t="shared" si="1"/>
        <v>83.090584002457106</v>
      </c>
    </row>
    <row r="36" spans="1:6" ht="38.25" thickBot="1" x14ac:dyDescent="0.3">
      <c r="A36" s="22" t="s">
        <v>8</v>
      </c>
      <c r="B36" s="51"/>
      <c r="C36" s="51">
        <v>200</v>
      </c>
      <c r="D36" s="140">
        <f>D35</f>
        <v>182328</v>
      </c>
      <c r="E36" s="249">
        <v>151497.4</v>
      </c>
      <c r="F36" s="250">
        <f t="shared" si="1"/>
        <v>83.090584002457106</v>
      </c>
    </row>
    <row r="37" spans="1:6" ht="57" thickBot="1" x14ac:dyDescent="0.3">
      <c r="A37" s="60" t="s">
        <v>66</v>
      </c>
      <c r="B37" s="72" t="s">
        <v>12</v>
      </c>
      <c r="C37" s="51"/>
      <c r="D37" s="141">
        <f>D38</f>
        <v>3042205.34</v>
      </c>
      <c r="E37" s="172">
        <f>E38</f>
        <v>1465220.6600000001</v>
      </c>
      <c r="F37" s="302">
        <f t="shared" si="1"/>
        <v>48.163108542830976</v>
      </c>
    </row>
    <row r="38" spans="1:6" ht="57" thickBot="1" x14ac:dyDescent="0.3">
      <c r="A38" s="20" t="s">
        <v>67</v>
      </c>
      <c r="B38" s="62" t="s">
        <v>13</v>
      </c>
      <c r="C38" s="62"/>
      <c r="D38" s="142">
        <f>D39</f>
        <v>3042205.34</v>
      </c>
      <c r="E38" s="253">
        <f>E39</f>
        <v>1465220.6600000001</v>
      </c>
      <c r="F38" s="254">
        <f t="shared" si="1"/>
        <v>48.163108542830976</v>
      </c>
    </row>
    <row r="39" spans="1:6" ht="38.25" thickBot="1" x14ac:dyDescent="0.3">
      <c r="A39" s="22" t="s">
        <v>110</v>
      </c>
      <c r="B39" s="48" t="s">
        <v>14</v>
      </c>
      <c r="C39" s="51"/>
      <c r="D39" s="133">
        <f>D40+D41+D42+D43+D44</f>
        <v>3042205.34</v>
      </c>
      <c r="E39" s="102">
        <f>E45+E44</f>
        <v>1465220.6600000001</v>
      </c>
      <c r="F39" s="85">
        <f t="shared" si="1"/>
        <v>48.163108542830976</v>
      </c>
    </row>
    <row r="40" spans="1:6" ht="38.25" thickBot="1" x14ac:dyDescent="0.3">
      <c r="A40" s="49" t="s">
        <v>111</v>
      </c>
      <c r="B40" s="50" t="s">
        <v>68</v>
      </c>
      <c r="C40" s="50"/>
      <c r="D40" s="151">
        <v>1593314</v>
      </c>
      <c r="E40" s="103">
        <v>785605.02</v>
      </c>
      <c r="F40" s="86">
        <f t="shared" si="1"/>
        <v>49.306352671224886</v>
      </c>
    </row>
    <row r="41" spans="1:6" ht="47.25" customHeight="1" thickBot="1" x14ac:dyDescent="0.3">
      <c r="A41" s="49" t="s">
        <v>38</v>
      </c>
      <c r="B41" s="50" t="s">
        <v>112</v>
      </c>
      <c r="C41" s="50"/>
      <c r="D41" s="143">
        <v>290000</v>
      </c>
      <c r="E41" s="170">
        <v>104025</v>
      </c>
      <c r="F41" s="171">
        <f t="shared" si="1"/>
        <v>35.870689655172413</v>
      </c>
    </row>
    <row r="42" spans="1:6" ht="38.25" thickBot="1" x14ac:dyDescent="0.3">
      <c r="A42" s="49" t="s">
        <v>113</v>
      </c>
      <c r="B42" s="50" t="s">
        <v>114</v>
      </c>
      <c r="C42" s="50"/>
      <c r="D42" s="143">
        <v>851438.34</v>
      </c>
      <c r="E42" s="107">
        <v>483132.84</v>
      </c>
      <c r="F42" s="92">
        <f t="shared" si="1"/>
        <v>56.743138910094196</v>
      </c>
    </row>
    <row r="43" spans="1:6" ht="30.75" customHeight="1" thickBot="1" x14ac:dyDescent="0.3">
      <c r="A43" s="24" t="s">
        <v>115</v>
      </c>
      <c r="B43" s="50" t="s">
        <v>116</v>
      </c>
      <c r="C43" s="52"/>
      <c r="D43" s="225">
        <v>180000</v>
      </c>
      <c r="E43" s="107">
        <v>92457.8</v>
      </c>
      <c r="F43" s="92">
        <f t="shared" ref="F43" si="3">E43/D43*100</f>
        <v>51.365444444444442</v>
      </c>
    </row>
    <row r="44" spans="1:6" ht="48" customHeight="1" thickBot="1" x14ac:dyDescent="0.3">
      <c r="A44" s="24" t="s">
        <v>150</v>
      </c>
      <c r="B44" s="50" t="s">
        <v>151</v>
      </c>
      <c r="C44" s="52">
        <v>500</v>
      </c>
      <c r="D44" s="144">
        <v>127453</v>
      </c>
      <c r="E44" s="107">
        <v>0</v>
      </c>
      <c r="F44" s="92">
        <v>0</v>
      </c>
    </row>
    <row r="45" spans="1:6" ht="25.5" customHeight="1" thickBot="1" x14ac:dyDescent="0.3">
      <c r="A45" s="22" t="s">
        <v>8</v>
      </c>
      <c r="B45" s="51"/>
      <c r="C45" s="51">
        <v>200</v>
      </c>
      <c r="D45" s="133">
        <f>D43+D42+D41+D40</f>
        <v>2914752.34</v>
      </c>
      <c r="E45" s="104">
        <f>E40+E41+E42+E43</f>
        <v>1465220.6600000001</v>
      </c>
      <c r="F45" s="87">
        <v>0</v>
      </c>
    </row>
    <row r="46" spans="1:6" ht="21" hidden="1" customHeight="1" thickBot="1" x14ac:dyDescent="0.3">
      <c r="A46" s="22"/>
      <c r="B46" s="48"/>
      <c r="C46" s="48"/>
      <c r="D46" s="133"/>
      <c r="E46" s="108"/>
      <c r="F46" s="93" t="e">
        <f>E46/D46*100</f>
        <v>#DIV/0!</v>
      </c>
    </row>
    <row r="47" spans="1:6" ht="95.25" customHeight="1" thickBot="1" x14ac:dyDescent="0.35">
      <c r="A47" s="63" t="s">
        <v>117</v>
      </c>
      <c r="B47" s="54" t="s">
        <v>48</v>
      </c>
      <c r="C47" s="201"/>
      <c r="D47" s="145">
        <f>D48</f>
        <v>80327</v>
      </c>
      <c r="E47" s="257">
        <f>E48</f>
        <v>0</v>
      </c>
      <c r="F47" s="258">
        <f>E47/D47*100</f>
        <v>0</v>
      </c>
    </row>
    <row r="48" spans="1:6" ht="113.25" thickBot="1" x14ac:dyDescent="0.35">
      <c r="A48" s="55" t="s">
        <v>69</v>
      </c>
      <c r="B48" s="56" t="s">
        <v>49</v>
      </c>
      <c r="C48" s="202"/>
      <c r="D48" s="203">
        <f>D49</f>
        <v>80327</v>
      </c>
      <c r="E48" s="255">
        <f>E49</f>
        <v>0</v>
      </c>
      <c r="F48" s="256">
        <f>E48/D48*100</f>
        <v>0</v>
      </c>
    </row>
    <row r="49" spans="1:6" ht="75.75" thickBot="1" x14ac:dyDescent="0.3">
      <c r="A49" s="64" t="s">
        <v>70</v>
      </c>
      <c r="B49" s="57" t="s">
        <v>50</v>
      </c>
      <c r="C49" s="201"/>
      <c r="D49" s="204">
        <f>D50+D51</f>
        <v>80327</v>
      </c>
      <c r="E49" s="193">
        <v>0</v>
      </c>
      <c r="F49" s="195">
        <f t="shared" ref="F49:F51" si="4">E49/D49*100</f>
        <v>0</v>
      </c>
    </row>
    <row r="50" spans="1:6" ht="132" thickBot="1" x14ac:dyDescent="0.35">
      <c r="A50" s="205" t="s">
        <v>155</v>
      </c>
      <c r="B50" s="65" t="s">
        <v>51</v>
      </c>
      <c r="C50" s="201"/>
      <c r="D50" s="206">
        <v>4016</v>
      </c>
      <c r="E50" s="106">
        <v>0</v>
      </c>
      <c r="F50" s="91">
        <f t="shared" si="4"/>
        <v>0</v>
      </c>
    </row>
    <row r="51" spans="1:6" ht="32.25" customHeight="1" thickBot="1" x14ac:dyDescent="0.35">
      <c r="A51" s="207" t="s">
        <v>156</v>
      </c>
      <c r="B51" s="67" t="s">
        <v>52</v>
      </c>
      <c r="C51" s="66"/>
      <c r="D51" s="146">
        <v>76311</v>
      </c>
      <c r="E51" s="173">
        <v>0</v>
      </c>
      <c r="F51" s="174">
        <f t="shared" si="4"/>
        <v>0</v>
      </c>
    </row>
    <row r="52" spans="1:6" ht="22.5" hidden="1" customHeight="1" thickBot="1" x14ac:dyDescent="0.3">
      <c r="A52" s="226" t="s">
        <v>8</v>
      </c>
      <c r="B52" s="227"/>
      <c r="C52" s="228">
        <v>200</v>
      </c>
      <c r="D52" s="229">
        <f>D50+D51</f>
        <v>80327</v>
      </c>
      <c r="E52" s="172"/>
      <c r="F52" s="175">
        <v>0</v>
      </c>
    </row>
    <row r="53" spans="1:6" ht="24.75" hidden="1" customHeight="1" thickBot="1" x14ac:dyDescent="0.3">
      <c r="A53" s="230" t="s">
        <v>92</v>
      </c>
      <c r="B53" s="231" t="s">
        <v>71</v>
      </c>
      <c r="C53" s="232"/>
      <c r="D53" s="233">
        <f>D54</f>
        <v>0</v>
      </c>
      <c r="E53" s="101"/>
      <c r="F53" s="94">
        <v>0</v>
      </c>
    </row>
    <row r="54" spans="1:6" ht="21.75" hidden="1" customHeight="1" thickBot="1" x14ac:dyDescent="0.3">
      <c r="A54" s="68" t="s">
        <v>77</v>
      </c>
      <c r="B54" s="47" t="s">
        <v>72</v>
      </c>
      <c r="C54" s="147"/>
      <c r="D54" s="234">
        <f>D55</f>
        <v>0</v>
      </c>
      <c r="E54" s="102"/>
      <c r="F54" s="88">
        <v>0</v>
      </c>
    </row>
    <row r="55" spans="1:6" ht="24" hidden="1" customHeight="1" thickBot="1" x14ac:dyDescent="0.3">
      <c r="A55" s="69" t="s">
        <v>118</v>
      </c>
      <c r="B55" s="51" t="s">
        <v>73</v>
      </c>
      <c r="C55" s="148"/>
      <c r="D55" s="208">
        <f>D58</f>
        <v>0</v>
      </c>
      <c r="E55" s="102"/>
      <c r="F55" s="88">
        <v>0</v>
      </c>
    </row>
    <row r="56" spans="1:6" ht="29.25" hidden="1" customHeight="1" thickBot="1" x14ac:dyDescent="0.3">
      <c r="A56" s="24" t="s">
        <v>76</v>
      </c>
      <c r="B56" s="52" t="s">
        <v>119</v>
      </c>
      <c r="C56" s="148"/>
      <c r="D56" s="208">
        <v>0</v>
      </c>
      <c r="E56" s="105"/>
      <c r="F56" s="90">
        <v>0</v>
      </c>
    </row>
    <row r="57" spans="1:6" ht="30" hidden="1" customHeight="1" thickBot="1" x14ac:dyDescent="0.3">
      <c r="A57" s="24" t="s">
        <v>74</v>
      </c>
      <c r="B57" s="52" t="s">
        <v>75</v>
      </c>
      <c r="C57" s="149"/>
      <c r="D57" s="146">
        <v>0</v>
      </c>
      <c r="E57" s="106"/>
      <c r="F57" s="91">
        <v>0</v>
      </c>
    </row>
    <row r="58" spans="1:6" ht="38.25" thickBot="1" x14ac:dyDescent="0.3">
      <c r="A58" s="22" t="s">
        <v>8</v>
      </c>
      <c r="B58" s="51"/>
      <c r="C58" s="150">
        <v>200</v>
      </c>
      <c r="D58" s="206">
        <f>D56+D57</f>
        <v>0</v>
      </c>
      <c r="E58" s="102">
        <v>0</v>
      </c>
      <c r="F58" s="88">
        <v>0</v>
      </c>
    </row>
    <row r="59" spans="1:6" ht="57" thickBot="1" x14ac:dyDescent="0.3">
      <c r="A59" s="60" t="s">
        <v>93</v>
      </c>
      <c r="B59" s="61" t="s">
        <v>16</v>
      </c>
      <c r="C59" s="61"/>
      <c r="D59" s="137">
        <f>D60</f>
        <v>3403047</v>
      </c>
      <c r="E59" s="172">
        <f>E60</f>
        <v>1358709.45</v>
      </c>
      <c r="F59" s="175">
        <f t="shared" ref="F59:F83" si="5">E59/D59*100</f>
        <v>39.926261670790907</v>
      </c>
    </row>
    <row r="60" spans="1:6" ht="58.5" customHeight="1" thickBot="1" x14ac:dyDescent="0.3">
      <c r="A60" s="262" t="s">
        <v>120</v>
      </c>
      <c r="B60" s="263" t="s">
        <v>17</v>
      </c>
      <c r="C60" s="264"/>
      <c r="D60" s="265">
        <f>SUM(D61)</f>
        <v>3403047</v>
      </c>
      <c r="E60" s="266">
        <f>E64</f>
        <v>1358709.45</v>
      </c>
      <c r="F60" s="267">
        <f t="shared" si="5"/>
        <v>39.926261670790907</v>
      </c>
    </row>
    <row r="61" spans="1:6" ht="150.75" hidden="1" customHeight="1" thickBot="1" x14ac:dyDescent="0.3">
      <c r="A61" s="22" t="s">
        <v>121</v>
      </c>
      <c r="B61" s="51" t="s">
        <v>78</v>
      </c>
      <c r="C61" s="52"/>
      <c r="D61" s="136">
        <f>D62+D63++D64</f>
        <v>3403047</v>
      </c>
      <c r="E61" s="197"/>
      <c r="F61" s="89">
        <f t="shared" si="5"/>
        <v>0</v>
      </c>
    </row>
    <row r="62" spans="1:6" ht="35.25" customHeight="1" thickBot="1" x14ac:dyDescent="0.3">
      <c r="A62" s="49" t="s">
        <v>122</v>
      </c>
      <c r="B62" s="50" t="s">
        <v>79</v>
      </c>
      <c r="C62" s="52"/>
      <c r="D62" s="136">
        <v>0</v>
      </c>
      <c r="E62" s="103"/>
      <c r="F62" s="89">
        <v>0</v>
      </c>
    </row>
    <row r="63" spans="1:6" ht="37.5" customHeight="1" thickBot="1" x14ac:dyDescent="0.3">
      <c r="A63" s="49" t="s">
        <v>123</v>
      </c>
      <c r="B63" s="50" t="s">
        <v>79</v>
      </c>
      <c r="C63" s="52"/>
      <c r="D63" s="151">
        <v>0</v>
      </c>
      <c r="E63" s="103"/>
      <c r="F63" s="89">
        <v>0</v>
      </c>
    </row>
    <row r="64" spans="1:6" ht="48.75" customHeight="1" thickBot="1" x14ac:dyDescent="0.3">
      <c r="A64" s="49" t="s">
        <v>124</v>
      </c>
      <c r="B64" s="50" t="s">
        <v>18</v>
      </c>
      <c r="C64" s="52"/>
      <c r="D64" s="151">
        <v>3403047</v>
      </c>
      <c r="E64" s="179">
        <v>1358709.45</v>
      </c>
      <c r="F64" s="180">
        <f t="shared" si="5"/>
        <v>39.926261670790907</v>
      </c>
    </row>
    <row r="65" spans="1:6" ht="18.75" customHeight="1" thickBot="1" x14ac:dyDescent="0.3">
      <c r="A65" s="22" t="s">
        <v>8</v>
      </c>
      <c r="B65" s="75"/>
      <c r="C65" s="153">
        <v>200</v>
      </c>
      <c r="D65" s="133">
        <v>3403047</v>
      </c>
      <c r="E65" s="259">
        <v>1358709.45</v>
      </c>
      <c r="F65" s="260">
        <f t="shared" si="5"/>
        <v>39.926261670790907</v>
      </c>
    </row>
    <row r="66" spans="1:6" ht="18.75" customHeight="1" thickBot="1" x14ac:dyDescent="0.3">
      <c r="A66" s="235" t="s">
        <v>23</v>
      </c>
      <c r="B66" s="236"/>
      <c r="C66" s="237"/>
      <c r="D66" s="238"/>
      <c r="E66" s="191"/>
      <c r="F66" s="192"/>
    </row>
    <row r="67" spans="1:6" ht="47.25" customHeight="1" thickBot="1" x14ac:dyDescent="0.3">
      <c r="A67" s="18" t="s">
        <v>125</v>
      </c>
      <c r="B67" s="155" t="s">
        <v>126</v>
      </c>
      <c r="C67" s="156"/>
      <c r="D67" s="137">
        <f>D68</f>
        <v>696000</v>
      </c>
      <c r="E67" s="179">
        <f>E68</f>
        <v>357626.18</v>
      </c>
      <c r="F67" s="89">
        <f t="shared" si="5"/>
        <v>51.383071839080465</v>
      </c>
    </row>
    <row r="68" spans="1:6" ht="60" customHeight="1" thickBot="1" x14ac:dyDescent="0.3">
      <c r="A68" s="268" t="s">
        <v>127</v>
      </c>
      <c r="B68" s="269" t="s">
        <v>128</v>
      </c>
      <c r="C68" s="270"/>
      <c r="D68" s="271">
        <f>D69</f>
        <v>696000</v>
      </c>
      <c r="E68" s="272">
        <f>E69</f>
        <v>357626.18</v>
      </c>
      <c r="F68" s="261">
        <f t="shared" si="5"/>
        <v>51.383071839080465</v>
      </c>
    </row>
    <row r="69" spans="1:6" ht="68.25" customHeight="1" thickBot="1" x14ac:dyDescent="0.3">
      <c r="A69" s="22" t="s">
        <v>129</v>
      </c>
      <c r="B69" s="75" t="s">
        <v>130</v>
      </c>
      <c r="C69" s="157"/>
      <c r="D69" s="133">
        <f>D70+D73+D75</f>
        <v>696000</v>
      </c>
      <c r="E69" s="273">
        <f>E70+E73+E75</f>
        <v>357626.18</v>
      </c>
      <c r="F69" s="274">
        <f t="shared" si="5"/>
        <v>51.383071839080465</v>
      </c>
    </row>
    <row r="70" spans="1:6" ht="61.5" customHeight="1" thickBot="1" x14ac:dyDescent="0.3">
      <c r="A70" s="24" t="s">
        <v>10</v>
      </c>
      <c r="B70" s="76" t="s">
        <v>131</v>
      </c>
      <c r="C70" s="152"/>
      <c r="D70" s="151">
        <f>D71+D72</f>
        <v>401500</v>
      </c>
      <c r="E70" s="109">
        <f>E71+E72</f>
        <v>247959.28999999998</v>
      </c>
      <c r="F70" s="110">
        <f t="shared" si="5"/>
        <v>61.758229140722285</v>
      </c>
    </row>
    <row r="71" spans="1:6" ht="38.25" customHeight="1" thickBot="1" x14ac:dyDescent="0.3">
      <c r="A71" s="22" t="s">
        <v>8</v>
      </c>
      <c r="B71" s="50"/>
      <c r="C71" s="48">
        <v>200</v>
      </c>
      <c r="D71" s="151">
        <v>176000</v>
      </c>
      <c r="E71" s="104">
        <v>136000</v>
      </c>
      <c r="F71" s="87">
        <f t="shared" si="5"/>
        <v>77.272727272727266</v>
      </c>
    </row>
    <row r="72" spans="1:6" ht="33.75" customHeight="1" thickBot="1" x14ac:dyDescent="0.3">
      <c r="A72" s="22" t="s">
        <v>15</v>
      </c>
      <c r="B72" s="48"/>
      <c r="C72" s="48">
        <v>800</v>
      </c>
      <c r="D72" s="151">
        <v>225500</v>
      </c>
      <c r="E72" s="107">
        <v>111959.29</v>
      </c>
      <c r="F72" s="92">
        <f t="shared" si="5"/>
        <v>49.64935254988913</v>
      </c>
    </row>
    <row r="73" spans="1:6" ht="50.25" customHeight="1" thickBot="1" x14ac:dyDescent="0.3">
      <c r="A73" s="49" t="s">
        <v>34</v>
      </c>
      <c r="B73" s="76" t="s">
        <v>132</v>
      </c>
      <c r="C73" s="152"/>
      <c r="D73" s="151">
        <f>D74</f>
        <v>239500</v>
      </c>
      <c r="E73" s="104">
        <f>E74</f>
        <v>109666.89</v>
      </c>
      <c r="F73" s="87">
        <f t="shared" si="5"/>
        <v>45.789933194154486</v>
      </c>
    </row>
    <row r="74" spans="1:6" ht="45.75" customHeight="1" thickBot="1" x14ac:dyDescent="0.3">
      <c r="A74" s="22" t="s">
        <v>8</v>
      </c>
      <c r="B74" s="50"/>
      <c r="C74" s="48">
        <v>200</v>
      </c>
      <c r="D74" s="151">
        <v>239500</v>
      </c>
      <c r="E74" s="104">
        <v>109666.89</v>
      </c>
      <c r="F74" s="87">
        <f t="shared" si="5"/>
        <v>45.789933194154486</v>
      </c>
    </row>
    <row r="75" spans="1:6" ht="47.25" customHeight="1" thickBot="1" x14ac:dyDescent="0.35">
      <c r="A75" s="70" t="s">
        <v>83</v>
      </c>
      <c r="B75" s="76" t="s">
        <v>133</v>
      </c>
      <c r="C75" s="152"/>
      <c r="D75" s="151">
        <f>D76+D77</f>
        <v>55000</v>
      </c>
      <c r="E75" s="170">
        <f>E76+E77</f>
        <v>0</v>
      </c>
      <c r="F75" s="176">
        <f t="shared" si="5"/>
        <v>0</v>
      </c>
    </row>
    <row r="76" spans="1:6" ht="43.5" customHeight="1" thickBot="1" x14ac:dyDescent="0.3">
      <c r="A76" s="22" t="s">
        <v>8</v>
      </c>
      <c r="B76" s="50"/>
      <c r="C76" s="48">
        <v>200</v>
      </c>
      <c r="D76" s="151">
        <v>50000</v>
      </c>
      <c r="E76" s="107">
        <v>0</v>
      </c>
      <c r="F76" s="92">
        <f t="shared" si="5"/>
        <v>0</v>
      </c>
    </row>
    <row r="77" spans="1:6" ht="43.5" customHeight="1" thickBot="1" x14ac:dyDescent="0.3">
      <c r="A77" s="22" t="s">
        <v>15</v>
      </c>
      <c r="B77" s="50"/>
      <c r="C77" s="48">
        <v>800</v>
      </c>
      <c r="D77" s="136">
        <v>5000</v>
      </c>
      <c r="E77" s="107">
        <v>0</v>
      </c>
      <c r="F77" s="92">
        <f t="shared" ref="F77" si="6">E77/D77*100</f>
        <v>0</v>
      </c>
    </row>
    <row r="78" spans="1:6" ht="65.25" customHeight="1" thickBot="1" x14ac:dyDescent="0.3">
      <c r="A78" s="18" t="s">
        <v>80</v>
      </c>
      <c r="B78" s="239" t="s">
        <v>19</v>
      </c>
      <c r="C78" s="239"/>
      <c r="D78" s="219">
        <f>D79</f>
        <v>264149.59999999998</v>
      </c>
      <c r="E78" s="108">
        <f>E79</f>
        <v>164452.13</v>
      </c>
      <c r="F78" s="93">
        <f t="shared" si="5"/>
        <v>62.257194408017277</v>
      </c>
    </row>
    <row r="79" spans="1:6" ht="52.5" customHeight="1" thickBot="1" x14ac:dyDescent="0.3">
      <c r="A79" s="278" t="s">
        <v>134</v>
      </c>
      <c r="B79" s="279" t="s">
        <v>20</v>
      </c>
      <c r="C79" s="61"/>
      <c r="D79" s="280">
        <f>D80</f>
        <v>264149.59999999998</v>
      </c>
      <c r="E79" s="281">
        <f>E80</f>
        <v>164452.13</v>
      </c>
      <c r="F79" s="282">
        <f t="shared" si="5"/>
        <v>62.257194408017277</v>
      </c>
    </row>
    <row r="80" spans="1:6" ht="58.5" customHeight="1" thickBot="1" x14ac:dyDescent="0.3">
      <c r="A80" s="49" t="s">
        <v>135</v>
      </c>
      <c r="B80" s="52" t="s">
        <v>21</v>
      </c>
      <c r="C80" s="61"/>
      <c r="D80" s="136">
        <f>D81+D82+D84</f>
        <v>264149.59999999998</v>
      </c>
      <c r="E80" s="107">
        <f>E81+E82+E84</f>
        <v>164452.13</v>
      </c>
      <c r="F80" s="92">
        <f t="shared" si="5"/>
        <v>62.257194408017277</v>
      </c>
    </row>
    <row r="81" spans="1:6" ht="38.25" customHeight="1" thickBot="1" x14ac:dyDescent="0.3">
      <c r="A81" s="24" t="s">
        <v>136</v>
      </c>
      <c r="B81" s="52" t="s">
        <v>137</v>
      </c>
      <c r="C81" s="61"/>
      <c r="D81" s="151">
        <v>45309.599999999999</v>
      </c>
      <c r="E81" s="107">
        <v>45309.599999999999</v>
      </c>
      <c r="F81" s="92">
        <f t="shared" ref="F81" si="7">E81/D81*100</f>
        <v>100</v>
      </c>
    </row>
    <row r="82" spans="1:6" ht="50.25" customHeight="1" thickBot="1" x14ac:dyDescent="0.3">
      <c r="A82" s="24" t="s">
        <v>22</v>
      </c>
      <c r="B82" s="52" t="s">
        <v>138</v>
      </c>
      <c r="C82" s="50"/>
      <c r="D82" s="242">
        <v>200000</v>
      </c>
      <c r="E82" s="170">
        <v>100302.53</v>
      </c>
      <c r="F82" s="275">
        <f t="shared" si="5"/>
        <v>50.151265000000002</v>
      </c>
    </row>
    <row r="83" spans="1:6" ht="33.75" customHeight="1" thickBot="1" x14ac:dyDescent="0.35">
      <c r="A83" s="240" t="s">
        <v>8</v>
      </c>
      <c r="B83" s="158"/>
      <c r="C83" s="159">
        <v>200</v>
      </c>
      <c r="D83" s="209">
        <f>D81+D82</f>
        <v>245309.6</v>
      </c>
      <c r="E83" s="276">
        <f>E81+E82</f>
        <v>145612.13</v>
      </c>
      <c r="F83" s="277">
        <f t="shared" si="5"/>
        <v>59.358512671334509</v>
      </c>
    </row>
    <row r="84" spans="1:6" ht="39" customHeight="1" thickBot="1" x14ac:dyDescent="0.3">
      <c r="A84" s="49" t="s">
        <v>81</v>
      </c>
      <c r="B84" s="52" t="s">
        <v>82</v>
      </c>
      <c r="C84" s="48"/>
      <c r="D84" s="151">
        <f>D85+D86</f>
        <v>18840</v>
      </c>
      <c r="E84" s="107">
        <f>E85+E86</f>
        <v>18840</v>
      </c>
      <c r="F84" s="92">
        <f t="shared" ref="F84:F106" si="8">E84/D84*100</f>
        <v>100</v>
      </c>
    </row>
    <row r="85" spans="1:6" ht="38.25" thickBot="1" x14ac:dyDescent="0.35">
      <c r="A85" s="240" t="s">
        <v>8</v>
      </c>
      <c r="B85" s="158"/>
      <c r="C85" s="159">
        <v>200</v>
      </c>
      <c r="D85" s="209">
        <v>0</v>
      </c>
      <c r="E85" s="170">
        <v>0</v>
      </c>
      <c r="F85" s="176" t="e">
        <f t="shared" si="8"/>
        <v>#DIV/0!</v>
      </c>
    </row>
    <row r="86" spans="1:6" ht="36" customHeight="1" thickBot="1" x14ac:dyDescent="0.3">
      <c r="A86" s="22" t="s">
        <v>15</v>
      </c>
      <c r="B86" s="50"/>
      <c r="C86" s="48">
        <v>800</v>
      </c>
      <c r="D86" s="209">
        <v>18840</v>
      </c>
      <c r="E86" s="107">
        <v>18840</v>
      </c>
      <c r="F86" s="92">
        <f t="shared" ref="F86:F92" si="9">E86/D86*100</f>
        <v>100</v>
      </c>
    </row>
    <row r="87" spans="1:6" ht="39" customHeight="1" thickBot="1" x14ac:dyDescent="0.3">
      <c r="A87" s="18" t="s">
        <v>24</v>
      </c>
      <c r="B87" s="72" t="s">
        <v>25</v>
      </c>
      <c r="C87" s="72"/>
      <c r="D87" s="241">
        <f>D88+D90+D94+D96+D100+D105+D113+D114</f>
        <v>7228176.8799999999</v>
      </c>
      <c r="E87" s="286">
        <f>E88+E90+E94+E96+E100+E105+E113+E114</f>
        <v>4872118.62</v>
      </c>
      <c r="F87" s="287">
        <f t="shared" si="9"/>
        <v>67.40452953608407</v>
      </c>
    </row>
    <row r="88" spans="1:6" ht="30.75" customHeight="1" thickBot="1" x14ac:dyDescent="0.35">
      <c r="A88" s="24" t="s">
        <v>26</v>
      </c>
      <c r="B88" s="50" t="s">
        <v>84</v>
      </c>
      <c r="C88" s="48"/>
      <c r="D88" s="242">
        <f>D89</f>
        <v>792126.62</v>
      </c>
      <c r="E88" s="198">
        <f>E89</f>
        <v>792126.62</v>
      </c>
      <c r="F88" s="198">
        <f t="shared" si="9"/>
        <v>100</v>
      </c>
    </row>
    <row r="89" spans="1:6" ht="30.75" customHeight="1" thickBot="1" x14ac:dyDescent="0.35">
      <c r="A89" s="22" t="s">
        <v>9</v>
      </c>
      <c r="B89" s="48"/>
      <c r="C89" s="48">
        <v>100</v>
      </c>
      <c r="D89" s="243">
        <v>792126.62</v>
      </c>
      <c r="E89" s="198">
        <v>792126.62</v>
      </c>
      <c r="F89" s="198">
        <f t="shared" si="9"/>
        <v>100</v>
      </c>
    </row>
    <row r="90" spans="1:6" ht="51" customHeight="1" thickBot="1" x14ac:dyDescent="0.35">
      <c r="A90" s="24" t="s">
        <v>27</v>
      </c>
      <c r="B90" s="50" t="s">
        <v>90</v>
      </c>
      <c r="C90" s="48"/>
      <c r="D90" s="242">
        <f>D91+D92+D93</f>
        <v>4178679.38</v>
      </c>
      <c r="E90" s="303">
        <f>E91+E92+E93</f>
        <v>2147019.0699999998</v>
      </c>
      <c r="F90" s="285">
        <f t="shared" si="9"/>
        <v>51.380325570706972</v>
      </c>
    </row>
    <row r="91" spans="1:6" ht="75.75" customHeight="1" thickBot="1" x14ac:dyDescent="0.3">
      <c r="A91" s="22" t="s">
        <v>9</v>
      </c>
      <c r="B91" s="48"/>
      <c r="C91" s="48">
        <v>100</v>
      </c>
      <c r="D91" s="243">
        <v>3722883.86</v>
      </c>
      <c r="E91" s="283">
        <v>1954304.84</v>
      </c>
      <c r="F91" s="284">
        <f t="shared" si="9"/>
        <v>52.494381062964457</v>
      </c>
    </row>
    <row r="92" spans="1:6" ht="38.25" thickBot="1" x14ac:dyDescent="0.3">
      <c r="A92" s="22" t="s">
        <v>8</v>
      </c>
      <c r="B92" s="48"/>
      <c r="C92" s="48">
        <v>200</v>
      </c>
      <c r="D92" s="133">
        <v>454278.93</v>
      </c>
      <c r="E92" s="194">
        <v>191197.64</v>
      </c>
      <c r="F92" s="178">
        <f t="shared" si="9"/>
        <v>42.088159360593721</v>
      </c>
    </row>
    <row r="93" spans="1:6" ht="32.25" customHeight="1" thickBot="1" x14ac:dyDescent="0.3">
      <c r="A93" s="22" t="s">
        <v>15</v>
      </c>
      <c r="B93" s="48"/>
      <c r="C93" s="48">
        <v>800</v>
      </c>
      <c r="D93" s="133">
        <v>1516.59</v>
      </c>
      <c r="E93" s="212">
        <v>1516.59</v>
      </c>
      <c r="F93" s="177">
        <v>0</v>
      </c>
    </row>
    <row r="94" spans="1:6" ht="37.5" customHeight="1" thickBot="1" x14ac:dyDescent="0.3">
      <c r="A94" s="24" t="s">
        <v>28</v>
      </c>
      <c r="B94" s="50" t="s">
        <v>91</v>
      </c>
      <c r="C94" s="48"/>
      <c r="D94" s="136">
        <v>70000</v>
      </c>
      <c r="E94" s="194">
        <f>E95</f>
        <v>56190</v>
      </c>
      <c r="F94" s="196">
        <f t="shared" si="8"/>
        <v>80.271428571428572</v>
      </c>
    </row>
    <row r="95" spans="1:6" ht="32.25" customHeight="1" thickBot="1" x14ac:dyDescent="0.3">
      <c r="A95" s="22" t="s">
        <v>15</v>
      </c>
      <c r="B95" s="48"/>
      <c r="C95" s="48">
        <v>800</v>
      </c>
      <c r="D95" s="133">
        <v>70000</v>
      </c>
      <c r="E95" s="193">
        <v>56190</v>
      </c>
      <c r="F95" s="195">
        <f t="shared" si="8"/>
        <v>80.271428571428572</v>
      </c>
    </row>
    <row r="96" spans="1:6" ht="50.25" customHeight="1" thickBot="1" x14ac:dyDescent="0.3">
      <c r="A96" s="134" t="s">
        <v>148</v>
      </c>
      <c r="B96" s="135" t="s">
        <v>149</v>
      </c>
      <c r="C96" s="135"/>
      <c r="D96" s="151">
        <f>D97+D98+D99</f>
        <v>1396043.5</v>
      </c>
      <c r="E96" s="102">
        <f>E97+E98+E99</f>
        <v>1352269.9700000002</v>
      </c>
      <c r="F96" s="88">
        <f>E96/D96*100</f>
        <v>96.864458020111854</v>
      </c>
    </row>
    <row r="97" spans="1:6" ht="34.5" customHeight="1" thickBot="1" x14ac:dyDescent="0.3">
      <c r="A97" s="216" t="s">
        <v>9</v>
      </c>
      <c r="B97" s="217"/>
      <c r="C97" s="217">
        <v>100</v>
      </c>
      <c r="D97" s="200">
        <v>752885.16</v>
      </c>
      <c r="E97" s="102">
        <v>709111.63</v>
      </c>
      <c r="F97" s="88">
        <v>0</v>
      </c>
    </row>
    <row r="98" spans="1:6" ht="34.5" customHeight="1" thickBot="1" x14ac:dyDescent="0.3">
      <c r="A98" s="216" t="s">
        <v>8</v>
      </c>
      <c r="B98" s="217"/>
      <c r="C98" s="217">
        <v>200</v>
      </c>
      <c r="D98" s="200">
        <v>643106.55000000005</v>
      </c>
      <c r="E98" s="102">
        <v>643106.55000000005</v>
      </c>
      <c r="F98" s="88">
        <f t="shared" si="8"/>
        <v>100</v>
      </c>
    </row>
    <row r="99" spans="1:6" ht="33" customHeight="1" thickBot="1" x14ac:dyDescent="0.3">
      <c r="A99" s="216" t="s">
        <v>15</v>
      </c>
      <c r="B99" s="217"/>
      <c r="C99" s="217">
        <v>800</v>
      </c>
      <c r="D99" s="200">
        <v>51.79</v>
      </c>
      <c r="E99" s="103">
        <v>51.79</v>
      </c>
      <c r="F99" s="89">
        <f>E99/D99*100</f>
        <v>100</v>
      </c>
    </row>
    <row r="100" spans="1:6" ht="33" customHeight="1" thickBot="1" x14ac:dyDescent="0.3">
      <c r="A100" s="49" t="s">
        <v>29</v>
      </c>
      <c r="B100" s="50" t="s">
        <v>30</v>
      </c>
      <c r="C100" s="48"/>
      <c r="D100" s="136">
        <f>D101+D102</f>
        <v>167229</v>
      </c>
      <c r="E100" s="103">
        <f>E101</f>
        <v>111451.2</v>
      </c>
      <c r="F100" s="89">
        <f t="shared" si="8"/>
        <v>66.645856878890612</v>
      </c>
    </row>
    <row r="101" spans="1:6" ht="33" customHeight="1" thickBot="1" x14ac:dyDescent="0.3">
      <c r="A101" s="22" t="s">
        <v>9</v>
      </c>
      <c r="B101" s="48"/>
      <c r="C101" s="48">
        <v>100</v>
      </c>
      <c r="D101" s="133">
        <v>167229</v>
      </c>
      <c r="E101" s="218">
        <v>111451.2</v>
      </c>
      <c r="F101" s="89">
        <f>E101/D101*100</f>
        <v>66.645856878890612</v>
      </c>
    </row>
    <row r="102" spans="1:6" ht="33" customHeight="1" thickBot="1" x14ac:dyDescent="0.3">
      <c r="A102" s="22" t="s">
        <v>8</v>
      </c>
      <c r="B102" s="48"/>
      <c r="C102" s="48">
        <v>200</v>
      </c>
      <c r="D102" s="133">
        <v>0</v>
      </c>
      <c r="E102" s="102">
        <v>0</v>
      </c>
      <c r="F102" s="88">
        <v>0</v>
      </c>
    </row>
    <row r="103" spans="1:6" ht="33" customHeight="1" thickBot="1" x14ac:dyDescent="0.35">
      <c r="A103" s="289" t="s">
        <v>35</v>
      </c>
      <c r="B103" s="244" t="s">
        <v>85</v>
      </c>
      <c r="C103" s="48"/>
      <c r="D103" s="151">
        <v>178120</v>
      </c>
      <c r="E103" s="290">
        <v>130186</v>
      </c>
      <c r="F103" s="293">
        <f>E103/D103*100</f>
        <v>73.088928812036826</v>
      </c>
    </row>
    <row r="104" spans="1:6" ht="33" customHeight="1" thickBot="1" x14ac:dyDescent="0.35">
      <c r="A104" s="213" t="s">
        <v>159</v>
      </c>
      <c r="B104" s="288" t="s">
        <v>158</v>
      </c>
      <c r="C104" s="48"/>
      <c r="D104" s="151">
        <v>62811.38</v>
      </c>
      <c r="E104" s="292">
        <v>29752.76</v>
      </c>
      <c r="F104" s="295">
        <v>0</v>
      </c>
    </row>
    <row r="105" spans="1:6" ht="38.25" thickBot="1" x14ac:dyDescent="0.3">
      <c r="A105" s="22" t="s">
        <v>4</v>
      </c>
      <c r="B105" s="73"/>
      <c r="C105" s="73">
        <v>300</v>
      </c>
      <c r="D105" s="160">
        <f>D103+D104</f>
        <v>240931.38</v>
      </c>
      <c r="E105" s="291">
        <f>E104+E103</f>
        <v>159938.76</v>
      </c>
      <c r="F105" s="294">
        <f>E105/D105*100</f>
        <v>66.383532107772751</v>
      </c>
    </row>
    <row r="106" spans="1:6" ht="68.25" customHeight="1" thickBot="1" x14ac:dyDescent="0.3">
      <c r="A106" s="49" t="s">
        <v>36</v>
      </c>
      <c r="B106" s="50" t="s">
        <v>86</v>
      </c>
      <c r="C106" s="50"/>
      <c r="D106" s="151">
        <v>101518</v>
      </c>
      <c r="E106" s="103">
        <v>76138.5</v>
      </c>
      <c r="F106" s="89">
        <f t="shared" si="8"/>
        <v>75</v>
      </c>
    </row>
    <row r="107" spans="1:6" ht="30" customHeight="1" thickBot="1" x14ac:dyDescent="0.3">
      <c r="A107" s="49" t="s">
        <v>139</v>
      </c>
      <c r="B107" s="50" t="s">
        <v>87</v>
      </c>
      <c r="C107" s="50"/>
      <c r="D107" s="136">
        <v>90000</v>
      </c>
      <c r="E107" s="102">
        <v>45000</v>
      </c>
      <c r="F107" s="88">
        <f>E107/D107*100</f>
        <v>50</v>
      </c>
    </row>
    <row r="108" spans="1:6" ht="1.5" customHeight="1" thickBot="1" x14ac:dyDescent="0.3">
      <c r="A108" s="49" t="s">
        <v>37</v>
      </c>
      <c r="B108" s="50" t="s">
        <v>88</v>
      </c>
      <c r="C108" s="48"/>
      <c r="D108" s="151">
        <v>0</v>
      </c>
      <c r="E108" s="103">
        <v>0</v>
      </c>
      <c r="F108" s="89">
        <v>0</v>
      </c>
    </row>
    <row r="109" spans="1:6" ht="38.25" thickBot="1" x14ac:dyDescent="0.35">
      <c r="A109" s="161" t="s">
        <v>94</v>
      </c>
      <c r="B109" s="162" t="s">
        <v>89</v>
      </c>
      <c r="C109" s="163"/>
      <c r="D109" s="164">
        <v>0</v>
      </c>
      <c r="E109" s="103">
        <v>0</v>
      </c>
      <c r="F109" s="89">
        <v>0</v>
      </c>
    </row>
    <row r="110" spans="1:6" ht="38.25" thickBot="1" x14ac:dyDescent="0.35">
      <c r="A110" s="213" t="s">
        <v>142</v>
      </c>
      <c r="B110" s="214" t="s">
        <v>143</v>
      </c>
      <c r="C110" s="163"/>
      <c r="D110" s="245">
        <v>7930</v>
      </c>
      <c r="E110" s="102">
        <v>5947.5</v>
      </c>
      <c r="F110" s="88">
        <f t="shared" ref="F110:F114" si="10">E110/D110*100</f>
        <v>75</v>
      </c>
    </row>
    <row r="111" spans="1:6" ht="38.25" thickBot="1" x14ac:dyDescent="0.35">
      <c r="A111" s="213" t="s">
        <v>144</v>
      </c>
      <c r="B111" s="214" t="s">
        <v>145</v>
      </c>
      <c r="C111" s="163"/>
      <c r="D111" s="245">
        <v>57682</v>
      </c>
      <c r="E111" s="102">
        <v>28841</v>
      </c>
      <c r="F111" s="88">
        <f>E111/D111*100</f>
        <v>50</v>
      </c>
    </row>
    <row r="112" spans="1:6" ht="57" thickBot="1" x14ac:dyDescent="0.35">
      <c r="A112" s="215" t="s">
        <v>146</v>
      </c>
      <c r="B112" s="214" t="s">
        <v>147</v>
      </c>
      <c r="C112" s="163"/>
      <c r="D112" s="245">
        <v>57682</v>
      </c>
      <c r="E112" s="102">
        <v>28841</v>
      </c>
      <c r="F112" s="88">
        <f t="shared" si="10"/>
        <v>50</v>
      </c>
    </row>
    <row r="113" spans="1:7" ht="29.25" thickBot="1" x14ac:dyDescent="0.5">
      <c r="A113" s="246" t="s">
        <v>23</v>
      </c>
      <c r="B113" s="71"/>
      <c r="C113" s="73">
        <v>500</v>
      </c>
      <c r="D113" s="154">
        <f>D106+D107+D108+D109+D110+D111+D112</f>
        <v>314812</v>
      </c>
      <c r="E113" s="103">
        <f>E106+E107+E109+E110+E111+E112</f>
        <v>184768</v>
      </c>
      <c r="F113" s="89">
        <f t="shared" si="10"/>
        <v>58.691536536091384</v>
      </c>
      <c r="G113" s="5"/>
    </row>
    <row r="114" spans="1:7" ht="38.25" thickBot="1" x14ac:dyDescent="0.3">
      <c r="A114" s="49" t="s">
        <v>81</v>
      </c>
      <c r="B114" s="52" t="s">
        <v>140</v>
      </c>
      <c r="C114" s="52"/>
      <c r="D114" s="247">
        <f>D115</f>
        <v>68355</v>
      </c>
      <c r="E114" s="103">
        <f>E115</f>
        <v>68355</v>
      </c>
      <c r="F114" s="89">
        <f t="shared" si="10"/>
        <v>100</v>
      </c>
    </row>
    <row r="115" spans="1:7" ht="38.25" thickBot="1" x14ac:dyDescent="0.3">
      <c r="A115" s="22" t="s">
        <v>8</v>
      </c>
      <c r="B115" s="48"/>
      <c r="C115" s="48">
        <v>200</v>
      </c>
      <c r="D115" s="248">
        <v>68355</v>
      </c>
      <c r="E115" s="102">
        <v>68355</v>
      </c>
      <c r="F115" s="88">
        <v>0</v>
      </c>
    </row>
    <row r="116" spans="1:7" x14ac:dyDescent="0.25">
      <c r="A116" s="308" t="s">
        <v>31</v>
      </c>
      <c r="B116" s="310"/>
      <c r="C116" s="310"/>
      <c r="D116" s="312">
        <f>D8+D13+D18+D26+D32+D37+D47+D53+D59+D67+D78+D87</f>
        <v>17249614.879999999</v>
      </c>
      <c r="E116" s="314">
        <f>E8+E13+E18+E26+E32+E37+E47+E59+E67+E78+E87</f>
        <v>8536581.8100000005</v>
      </c>
      <c r="F116" s="316">
        <f t="shared" ref="F116" si="11">E116/D116*100</f>
        <v>49.488535653614548</v>
      </c>
    </row>
    <row r="117" spans="1:7" ht="15.75" thickBot="1" x14ac:dyDescent="0.3">
      <c r="A117" s="309"/>
      <c r="B117" s="311"/>
      <c r="C117" s="311"/>
      <c r="D117" s="313"/>
      <c r="E117" s="315"/>
      <c r="F117" s="315"/>
    </row>
    <row r="119" spans="1:7" ht="36" customHeight="1" x14ac:dyDescent="0.25"/>
    <row r="122" spans="1:7" ht="15" customHeight="1" x14ac:dyDescent="0.25"/>
    <row r="123" spans="1:7" ht="15.75" customHeight="1" x14ac:dyDescent="0.25"/>
    <row r="128" spans="1:7" x14ac:dyDescent="0.25">
      <c r="D128" s="4"/>
    </row>
    <row r="129" spans="4:4" x14ac:dyDescent="0.25">
      <c r="D129" s="4"/>
    </row>
  </sheetData>
  <mergeCells count="11">
    <mergeCell ref="A1:D1"/>
    <mergeCell ref="A2:D2"/>
    <mergeCell ref="A3:D3"/>
    <mergeCell ref="A5:F5"/>
    <mergeCell ref="A116:A117"/>
    <mergeCell ref="B116:B117"/>
    <mergeCell ref="C116:C117"/>
    <mergeCell ref="D116:D117"/>
    <mergeCell ref="E116:E117"/>
    <mergeCell ref="F116:F117"/>
    <mergeCell ref="E2:F2"/>
  </mergeCells>
  <pageMargins left="0.7" right="0.7" top="0.75" bottom="0.75" header="0.3" footer="0.3"/>
  <pageSetup paperSize="9" scale="5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2025-11-21T11:53:35Z</dcterms:modified>
</cp:coreProperties>
</file>